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ouseloan1.sharepoint.com/sites/Underwriting/Upload Document/Team Resource/Gov. W.D/VA Working Documents/"/>
    </mc:Choice>
  </mc:AlternateContent>
  <xr:revisionPtr revIDLastSave="0" documentId="8_{A4EC48B7-53F6-43B0-9F60-1C6FF1C93F29}" xr6:coauthVersionLast="34" xr6:coauthVersionMax="34" xr10:uidLastSave="{00000000-0000-0000-0000-000000000000}"/>
  <bookViews>
    <workbookView xWindow="0" yWindow="0" windowWidth="24000" windowHeight="9975" xr2:uid="{00000000-000D-0000-FFFF-FFFF00000000}"/>
  </bookViews>
  <sheets>
    <sheet name="VA Max Loan Amount Calculation" sheetId="1" r:id="rId1"/>
    <sheet name="VA Loan Amount Calc Job Aid" sheetId="4" r:id="rId2"/>
  </sheets>
  <definedNames>
    <definedName name="_xlnm.Print_Area" localSheetId="0">'VA Max Loan Amount Calculation'!$A$1:$I$42</definedName>
    <definedName name="Z_16C38848_01EC_43AF_8469_C5198ABACE5B_.wvu.Cols" localSheetId="0" hidden="1">'VA Max Loan Amount Calculation'!$K:$L</definedName>
    <definedName name="Z_16C38848_01EC_43AF_8469_C5198ABACE5B_.wvu.PrintArea" localSheetId="0" hidden="1">'VA Max Loan Amount Calculation'!$A$1:$I$41</definedName>
  </definedNames>
  <calcPr calcId="179021"/>
  <customWorkbookViews>
    <customWorkbookView name="br - Personal View" guid="{16C38848-01EC-43AF-8469-C5198ABACE5B}" mergeInterval="0" personalView="1" maximized="1" windowWidth="1280" windowHeight="814" activeSheetId="1"/>
  </customWorkbookViews>
</workbook>
</file>

<file path=xl/calcChain.xml><?xml version="1.0" encoding="utf-8"?>
<calcChain xmlns="http://schemas.openxmlformats.org/spreadsheetml/2006/main">
  <c r="I39" i="1" l="1"/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5" i="1" l="1"/>
  <c r="I16" i="1"/>
  <c r="I40" i="1"/>
  <c r="I28" i="1" l="1"/>
  <c r="I27" i="1"/>
</calcChain>
</file>

<file path=xl/sharedStrings.xml><?xml version="1.0" encoding="utf-8"?>
<sst xmlns="http://schemas.openxmlformats.org/spreadsheetml/2006/main" count="717" uniqueCount="295">
  <si>
    <t>B7 DROPDOWN</t>
  </si>
  <si>
    <t>Loan Limit matching B7 selection</t>
  </si>
  <si>
    <t>State</t>
  </si>
  <si>
    <t xml:space="preserve">County </t>
  </si>
  <si>
    <t>State / County</t>
  </si>
  <si>
    <t xml:space="preserve">Regional Loan Center </t>
  </si>
  <si>
    <t>Choose T/F?</t>
  </si>
  <si>
    <t>CHOOSE….</t>
  </si>
  <si>
    <t>NON HIGH COST COUNTY</t>
  </si>
  <si>
    <t>APPLICABLE</t>
  </si>
  <si>
    <t xml:space="preserve">Veteran: </t>
  </si>
  <si>
    <t>AK</t>
  </si>
  <si>
    <t>ALEUTIANS EAST</t>
  </si>
  <si>
    <t>DENVER</t>
  </si>
  <si>
    <t>ALEUTIANS WEST</t>
  </si>
  <si>
    <t>State/County:</t>
  </si>
  <si>
    <t xml:space="preserve">County Loan Limit </t>
  </si>
  <si>
    <t>ANCHORAGE</t>
  </si>
  <si>
    <t>BETHEL</t>
  </si>
  <si>
    <t>VA Case #:</t>
  </si>
  <si>
    <t>Loan # :</t>
  </si>
  <si>
    <t>BRISTOL BAY</t>
  </si>
  <si>
    <t>DENALI</t>
  </si>
  <si>
    <t>ENTITLEMENT</t>
  </si>
  <si>
    <t>AMOUNT</t>
  </si>
  <si>
    <t>DILLINGHAM</t>
  </si>
  <si>
    <t>FAIRBANKS NORTH</t>
  </si>
  <si>
    <t>1a</t>
  </si>
  <si>
    <t>HAINES</t>
  </si>
  <si>
    <t>1b</t>
  </si>
  <si>
    <t>HOONAH-ANGOON C</t>
  </si>
  <si>
    <t>Less used entitlement (Data from COE, if applicable)</t>
  </si>
  <si>
    <t>-</t>
  </si>
  <si>
    <t>JUNEAU</t>
  </si>
  <si>
    <t>Entitlement available for new loan</t>
  </si>
  <si>
    <t>KENAI PENINSULA</t>
  </si>
  <si>
    <t>KETCHIKAN GATEW</t>
  </si>
  <si>
    <t xml:space="preserve">MAXIMUM LOAN AMOUNT </t>
  </si>
  <si>
    <t>KODIAK ISLAND</t>
  </si>
  <si>
    <t>Purchase or Refinance</t>
  </si>
  <si>
    <t>KUSILVAK CENSUS AREA</t>
  </si>
  <si>
    <t>Purchase Price, if applicable</t>
  </si>
  <si>
    <t>LAKE AND PENINS</t>
  </si>
  <si>
    <t>Appraised Value per NOV</t>
  </si>
  <si>
    <t>MATANUSKA-SUSIT</t>
  </si>
  <si>
    <t>NOME</t>
  </si>
  <si>
    <t>Multiply by 75%</t>
  </si>
  <si>
    <t>NORTH SLOPE</t>
  </si>
  <si>
    <t>Plus available entitlement from line 3</t>
  </si>
  <si>
    <t>NORTHWEST ARCTI</t>
  </si>
  <si>
    <t>10a</t>
  </si>
  <si>
    <t>Maximum Base Loan Amount* (lesser of line 7 or line 9)</t>
  </si>
  <si>
    <t>PETERSBURG CENS</t>
  </si>
  <si>
    <t>10b</t>
  </si>
  <si>
    <t>Applicable LTV % of NOV for regular/cash-out refi or Line 9 whichever is less</t>
  </si>
  <si>
    <t>PRINCE OF WALES</t>
  </si>
  <si>
    <t>10c</t>
  </si>
  <si>
    <t>Applicable loan amount from either 10a or 10b</t>
  </si>
  <si>
    <t>SITKA</t>
  </si>
  <si>
    <t>SKAGWAY MUNICIP</t>
  </si>
  <si>
    <t>SOUTHEAST FAIRB</t>
  </si>
  <si>
    <t xml:space="preserve">REQUIRED CASH DOWNPAYMENT </t>
  </si>
  <si>
    <t>VALDEZ-CORDOVA</t>
  </si>
  <si>
    <t>Sales Price or Value per NOV</t>
  </si>
  <si>
    <t>WRANGELL CITY A</t>
  </si>
  <si>
    <t>Less maximum Loan Amount from line 10c</t>
  </si>
  <si>
    <t>YAKUTAT CITY</t>
  </si>
  <si>
    <t>Required Cash Downpayment/Equity</t>
  </si>
  <si>
    <t>YUKON-KOYUKUK</t>
  </si>
  <si>
    <t>CA</t>
  </si>
  <si>
    <t>SOLANO</t>
  </si>
  <si>
    <t>PHOENIX</t>
  </si>
  <si>
    <t>ALPINE</t>
  </si>
  <si>
    <t xml:space="preserve">GUARANTY PERCENTAGE ON PROPOSED LOAN AMOUNT </t>
  </si>
  <si>
    <t>NEVADA</t>
  </si>
  <si>
    <t>Entitlement (Take from line 3)</t>
  </si>
  <si>
    <t>EL DORADO</t>
  </si>
  <si>
    <t>Lesser of value per NOV/Sales price minus maximum loan amount</t>
  </si>
  <si>
    <t>+</t>
  </si>
  <si>
    <t>PLACER</t>
  </si>
  <si>
    <t>Total of line 14 plus line 15</t>
  </si>
  <si>
    <t>SACRAMENTO</t>
  </si>
  <si>
    <t>Divided by lesser of  Value per NOV/Sales Price</t>
  </si>
  <si>
    <t>(¸)</t>
  </si>
  <si>
    <t>YOLO</t>
  </si>
  <si>
    <t>Guaranty Percentage (Cannot be less than 25%)</t>
  </si>
  <si>
    <t>MONO</t>
  </si>
  <si>
    <t>MONTEREY</t>
  </si>
  <si>
    <t>SAN LUIS OBISPO</t>
  </si>
  <si>
    <t>SONOMA</t>
  </si>
  <si>
    <t>SAN DIEGO</t>
  </si>
  <si>
    <t>SANTA BARBARA</t>
  </si>
  <si>
    <t>ALAMEDA</t>
  </si>
  <si>
    <t>CONTRA COSTA</t>
  </si>
  <si>
    <t>LOS ANGELES</t>
  </si>
  <si>
    <t>MARIN</t>
  </si>
  <si>
    <t>NAPA</t>
  </si>
  <si>
    <t>ORANGE</t>
  </si>
  <si>
    <t>SAN BENITO</t>
  </si>
  <si>
    <t>SAN FRANCISCO</t>
  </si>
  <si>
    <t>SAN MATEO</t>
  </si>
  <si>
    <t>SANTA CLARA</t>
  </si>
  <si>
    <t>SANTA CRUZ</t>
  </si>
  <si>
    <t>VENTURA</t>
  </si>
  <si>
    <t>CO</t>
  </si>
  <si>
    <t>ADAMS</t>
  </si>
  <si>
    <t>ARAPAHOE</t>
  </si>
  <si>
    <t>BROOMFIELD</t>
  </si>
  <si>
    <t>CLEAR CREEK</t>
  </si>
  <si>
    <t>DOUGLAS</t>
  </si>
  <si>
    <t>ELBERT</t>
  </si>
  <si>
    <t>GILPIN</t>
  </si>
  <si>
    <t>JEFFERSON</t>
  </si>
  <si>
    <t>PARK</t>
  </si>
  <si>
    <t>BOULDER</t>
  </si>
  <si>
    <t>LAKE</t>
  </si>
  <si>
    <t>ROUTT</t>
  </si>
  <si>
    <t>SAN MIGUEL</t>
  </si>
  <si>
    <t>SUMMIT</t>
  </si>
  <si>
    <t>EAGLE</t>
  </si>
  <si>
    <t>GARFIELD</t>
  </si>
  <si>
    <t>PITKIN</t>
  </si>
  <si>
    <t>CT</t>
  </si>
  <si>
    <t>FAIRFIELD</t>
  </si>
  <si>
    <t>CLEVELAND</t>
  </si>
  <si>
    <t>DC</t>
  </si>
  <si>
    <t>DISTRICT OF COL</t>
  </si>
  <si>
    <t>ROANOKE</t>
  </si>
  <si>
    <t>FL</t>
  </si>
  <si>
    <t>ST. PETERSBURG</t>
  </si>
  <si>
    <t>MONROE</t>
  </si>
  <si>
    <t>GA</t>
  </si>
  <si>
    <t>GREENE</t>
  </si>
  <si>
    <t>ATLANTA</t>
  </si>
  <si>
    <t>GU</t>
  </si>
  <si>
    <t>GUAM</t>
  </si>
  <si>
    <t>HONOLULU</t>
  </si>
  <si>
    <t>HI</t>
  </si>
  <si>
    <t>HAWAII</t>
  </si>
  <si>
    <t>KALAWAO</t>
  </si>
  <si>
    <t>MAUI</t>
  </si>
  <si>
    <t>KAUAI</t>
  </si>
  <si>
    <t>ID</t>
  </si>
  <si>
    <t>BLAINE</t>
  </si>
  <si>
    <t>CAMAS</t>
  </si>
  <si>
    <t>LINCOLN</t>
  </si>
  <si>
    <t>TETON</t>
  </si>
  <si>
    <t>MA</t>
  </si>
  <si>
    <t>ESSEX</t>
  </si>
  <si>
    <t>MIDDLESEX</t>
  </si>
  <si>
    <t>NORFOLK</t>
  </si>
  <si>
    <t>PLYMOUTH</t>
  </si>
  <si>
    <t>SUFFOLK</t>
  </si>
  <si>
    <t>DUKES</t>
  </si>
  <si>
    <t>NANTUCKET</t>
  </si>
  <si>
    <t>MD</t>
  </si>
  <si>
    <t>ANNE ARUNDEL</t>
  </si>
  <si>
    <t>BALTIMORE</t>
  </si>
  <si>
    <t>CARROLL</t>
  </si>
  <si>
    <t>HARFORD</t>
  </si>
  <si>
    <t>HOWARD</t>
  </si>
  <si>
    <t>QUEEN ANNE'S</t>
  </si>
  <si>
    <t>BALTIMORE CITY</t>
  </si>
  <si>
    <t>CALVERT</t>
  </si>
  <si>
    <t>CHARLES</t>
  </si>
  <si>
    <t>FREDERICK</t>
  </si>
  <si>
    <t>MONTGOMERY</t>
  </si>
  <si>
    <t>PRINCE GEORGE'S</t>
  </si>
  <si>
    <t>MP</t>
  </si>
  <si>
    <t>NORTHERN ISLAND</t>
  </si>
  <si>
    <t>SAIPAN</t>
  </si>
  <si>
    <t>TINIAN</t>
  </si>
  <si>
    <t>NC</t>
  </si>
  <si>
    <t>CURRITUCK</t>
  </si>
  <si>
    <t>GATES</t>
  </si>
  <si>
    <t>HYDE</t>
  </si>
  <si>
    <t>CAMDEN</t>
  </si>
  <si>
    <t>PASQUOTANK</t>
  </si>
  <si>
    <t>PERQUIMANS</t>
  </si>
  <si>
    <t>NH</t>
  </si>
  <si>
    <t>ROCKINGHAM</t>
  </si>
  <si>
    <t>STRAFFORD</t>
  </si>
  <si>
    <t>NJ</t>
  </si>
  <si>
    <t>BERGEN</t>
  </si>
  <si>
    <t>HUDSON</t>
  </si>
  <si>
    <t>HUNTERDON</t>
  </si>
  <si>
    <t>MONMOUTH</t>
  </si>
  <si>
    <t>MORRIS</t>
  </si>
  <si>
    <t>OCEAN</t>
  </si>
  <si>
    <t>PASSAIC</t>
  </si>
  <si>
    <t>SOMERSET</t>
  </si>
  <si>
    <t>SUSSEX</t>
  </si>
  <si>
    <t>UNION</t>
  </si>
  <si>
    <t>NY</t>
  </si>
  <si>
    <t>BRONX</t>
  </si>
  <si>
    <t>DUTCHESS</t>
  </si>
  <si>
    <t>KINGS</t>
  </si>
  <si>
    <t>NASSAU</t>
  </si>
  <si>
    <t>NEW YORK</t>
  </si>
  <si>
    <t>PUTNAM</t>
  </si>
  <si>
    <t>QUEENS</t>
  </si>
  <si>
    <t>RICHMOND</t>
  </si>
  <si>
    <t>ROCKLAND</t>
  </si>
  <si>
    <t>WESTCHESTER</t>
  </si>
  <si>
    <t>PA</t>
  </si>
  <si>
    <t>PIKE</t>
  </si>
  <si>
    <t>TN</t>
  </si>
  <si>
    <t>CANNON</t>
  </si>
  <si>
    <t>CHEATHAM</t>
  </si>
  <si>
    <t>DAVIDSON</t>
  </si>
  <si>
    <t>DICKSON</t>
  </si>
  <si>
    <t>HICKMAN</t>
  </si>
  <si>
    <t>MACON</t>
  </si>
  <si>
    <t>MAURY</t>
  </si>
  <si>
    <t>ROBERTSON</t>
  </si>
  <si>
    <t>RUTHERFORD</t>
  </si>
  <si>
    <t>SMITH</t>
  </si>
  <si>
    <t>SUMNER</t>
  </si>
  <si>
    <t>TROUSDALE</t>
  </si>
  <si>
    <t>WILLIAMSON</t>
  </si>
  <si>
    <t>WILSON</t>
  </si>
  <si>
    <t>UT</t>
  </si>
  <si>
    <t>SALT LAKE</t>
  </si>
  <si>
    <t>TOOELE</t>
  </si>
  <si>
    <t>VA</t>
  </si>
  <si>
    <t>GLOUCESTER</t>
  </si>
  <si>
    <t>ISLE OF WIGHT</t>
  </si>
  <si>
    <t>JAMES CITY</t>
  </si>
  <si>
    <t>MATHEWS</t>
  </si>
  <si>
    <t>SURRY</t>
  </si>
  <si>
    <t>YORK</t>
  </si>
  <si>
    <t>CHESAPEAKE</t>
  </si>
  <si>
    <t>HAMPTON</t>
  </si>
  <si>
    <t>NEWPORT NEWS</t>
  </si>
  <si>
    <t>POQUOSON</t>
  </si>
  <si>
    <t>PORTSMOUTH</t>
  </si>
  <si>
    <t>VIRGINIA BEACH</t>
  </si>
  <si>
    <t>WILLIAMSBURG</t>
  </si>
  <si>
    <t>AMELIA</t>
  </si>
  <si>
    <t>CAROLINE</t>
  </si>
  <si>
    <t>CHARLES CITY</t>
  </si>
  <si>
    <t>CHESTERFIELD</t>
  </si>
  <si>
    <t>CUMBERLAND</t>
  </si>
  <si>
    <t>DINWIDDIE</t>
  </si>
  <si>
    <t>GOOCHLAND</t>
  </si>
  <si>
    <t>HANOVER</t>
  </si>
  <si>
    <t>HENRICO</t>
  </si>
  <si>
    <t>KING AND QUEEN</t>
  </si>
  <si>
    <t>KING WILLIAM</t>
  </si>
  <si>
    <t>LOUISA</t>
  </si>
  <si>
    <t>NEW KENT</t>
  </si>
  <si>
    <t>POWHATAN</t>
  </si>
  <si>
    <t>PRINCE GEORGE</t>
  </si>
  <si>
    <t>COLONIAL HEIGHT</t>
  </si>
  <si>
    <t>HOPEWELL</t>
  </si>
  <si>
    <t>PETERSBURG</t>
  </si>
  <si>
    <t>RICHMOND IND</t>
  </si>
  <si>
    <t>ARLINGTON</t>
  </si>
  <si>
    <t>CLARKE</t>
  </si>
  <si>
    <t>CULPEPER</t>
  </si>
  <si>
    <t>FAIRFAX</t>
  </si>
  <si>
    <t>FAUQUIER</t>
  </si>
  <si>
    <t>LOUDOUN</t>
  </si>
  <si>
    <t>PRINCE WILLIAM</t>
  </si>
  <si>
    <t>RAPPAHANNOCK</t>
  </si>
  <si>
    <t>SPOTSYLVANIA</t>
  </si>
  <si>
    <t>STAFFORD</t>
  </si>
  <si>
    <t>WARREN</t>
  </si>
  <si>
    <t>ALEXANDRIA</t>
  </si>
  <si>
    <t>FAIRFAX IND</t>
  </si>
  <si>
    <t>FALLS CHURCH</t>
  </si>
  <si>
    <t>FREDERICKSBURG</t>
  </si>
  <si>
    <t>MANASSAS</t>
  </si>
  <si>
    <t>MANASSAS PARK</t>
  </si>
  <si>
    <t>VI</t>
  </si>
  <si>
    <t>ST. CROIX</t>
  </si>
  <si>
    <t>ST. JOHN,VI</t>
  </si>
  <si>
    <t>ST. THOMAS</t>
  </si>
  <si>
    <t>WA</t>
  </si>
  <si>
    <t>SAN JUAN</t>
  </si>
  <si>
    <t>KING</t>
  </si>
  <si>
    <t>PIERCE</t>
  </si>
  <si>
    <t>SNOHOMISH</t>
  </si>
  <si>
    <t>WV</t>
  </si>
  <si>
    <t>WY</t>
  </si>
  <si>
    <t>CHL VA Loan Amount Calculation Worksheet Job Aid</t>
  </si>
  <si>
    <r>
      <t xml:space="preserve">Estimated Note Amount including funding fee is 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 $144,000</t>
    </r>
  </si>
  <si>
    <r>
      <t xml:space="preserve">Enter $36,000 entitlement for all loan amounts </t>
    </r>
    <r>
      <rPr>
        <b/>
        <u/>
        <sz val="10"/>
        <rFont val="Arial"/>
        <family val="2"/>
      </rPr>
      <t>&lt;</t>
    </r>
    <r>
      <rPr>
        <b/>
        <sz val="10"/>
        <rFont val="Arial"/>
        <family val="2"/>
      </rPr>
      <t xml:space="preserve"> $144,000</t>
    </r>
  </si>
  <si>
    <r>
      <t xml:space="preserve">Enter 25% of the VA County Loan Limit for loan amounts </t>
    </r>
    <r>
      <rPr>
        <b/>
        <sz val="10"/>
        <rFont val="Arial"/>
        <family val="2"/>
      </rPr>
      <t>&gt; $144,000</t>
    </r>
  </si>
  <si>
    <r>
      <t>Lesser of property value per NOV</t>
    </r>
    <r>
      <rPr>
        <b/>
        <sz val="10"/>
        <rFont val="Arial"/>
        <family val="2"/>
      </rPr>
      <t xml:space="preserve"> or</t>
    </r>
    <r>
      <rPr>
        <sz val="10"/>
        <rFont val="Arial"/>
        <family val="2"/>
      </rPr>
      <t xml:space="preserve"> Sales Price</t>
    </r>
  </si>
  <si>
    <t>OR</t>
  </si>
  <si>
    <t>HOOD RIVER</t>
  </si>
  <si>
    <t xml:space="preserve">2018 VA Loan Limit </t>
  </si>
  <si>
    <r>
      <t xml:space="preserve">VA Entitlement Worksheet
</t>
    </r>
    <r>
      <rPr>
        <b/>
        <sz val="12"/>
        <color rgb="FFFF0000"/>
        <rFont val="Arial"/>
        <family val="2"/>
      </rPr>
      <t>2018 Tax Year</t>
    </r>
  </si>
  <si>
    <r>
      <rPr>
        <sz val="10"/>
        <color rgb="FF0070C0"/>
        <rFont val="Arial"/>
        <family val="2"/>
      </rPr>
      <t xml:space="preserve">STEP 1:  
A- Enter True if base loan amount will be under $144,000 or False if base loan amount will be above $144,000 
B- Find your State and County Limit, select from the drop down menu  (If your county or state is Not listed, then you will choose the Non High Cost Counties option) </t>
    </r>
    <r>
      <rPr>
        <sz val="10"/>
        <rFont val="Arial"/>
        <family val="2"/>
      </rPr>
      <t xml:space="preserve">
</t>
    </r>
    <r>
      <rPr>
        <sz val="10"/>
        <color rgb="FF0070C0"/>
        <rFont val="Arial"/>
        <family val="2"/>
      </rPr>
      <t xml:space="preserve">STEP 2: 
A- This will auto populate from the information you entered in step 2 
B- You will need the Certificate of Eligibility, enter any entitlement that will NOT be restored in line 2 
C- This will auto populate the remaining bonus entitlement the borrower has available 
D- Enter the Purchase Price and NOV value in lines 5&amp;6 (NOTE- if you do not have the NOV yet, enter the Purchase Price 
E- Will auto populate the base loan amount in Line 10C 
F- Line 13 will auto populate with the minimum down payment required  
G- Line 18 must be 25% or greater and this is the percentage of eligibility allowed used for entitlement. </t>
    </r>
    <r>
      <rPr>
        <sz val="10"/>
        <rFont val="Arial"/>
        <family val="2"/>
      </rPr>
      <t xml:space="preserve">
</t>
    </r>
    <r>
      <rPr>
        <b/>
        <strike/>
        <sz val="10"/>
        <color rgb="FF0070C0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</si>
</sst>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"/>
    <numFmt numFmtId="165" formatCode="_(&quot;$&quot;* #,##0_);_(&quot;$&quot;* \(#,##0\);_(&quot;$&quot;* &quot;-&quot;??_);_(@_)"/>
    <numFmt numFmtId="166" formatCode="&quot;$&quot;#,##0.00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u/>
      <sz val="10"/>
      <color theme="10"/>
      <name val="Arial"/>
      <family val="2"/>
    </font>
    <font>
      <sz val="10"/>
      <color rgb="FF0070C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trike/>
      <u/>
      <sz val="14"/>
      <color theme="10"/>
      <name val="Arial"/>
      <family val="2"/>
    </font>
    <font>
      <strike/>
      <sz val="10"/>
      <name val="Arial"/>
      <family val="2"/>
    </font>
    <font>
      <b/>
      <u/>
      <sz val="12"/>
      <name val="Arial"/>
      <family val="2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1.5"/>
      <color theme="1"/>
      <name val="Arial"/>
      <family val="2"/>
    </font>
    <font>
      <b/>
      <sz val="11.5"/>
      <color rgb="FF000000"/>
      <name val="Arial"/>
      <family val="2"/>
    </font>
    <font>
      <b/>
      <u/>
      <sz val="14"/>
      <name val="Arial"/>
      <family val="2"/>
    </font>
    <font>
      <sz val="11"/>
      <color rgb="FF000000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u/>
      <sz val="12"/>
      <name val="Arial"/>
      <family val="2"/>
    </font>
    <font>
      <sz val="10"/>
      <name val="MS Sans Serif"/>
      <family val="2"/>
    </font>
    <font>
      <sz val="10"/>
      <color theme="3" tint="0.39997558519241921"/>
      <name val="MS Sans Serif"/>
      <family val="2"/>
    </font>
    <font>
      <b/>
      <sz val="14"/>
      <name val="Arial"/>
      <family val="2"/>
    </font>
    <font>
      <b/>
      <sz val="12"/>
      <name val="Symbol"/>
      <family val="1"/>
      <charset val="2"/>
    </font>
    <font>
      <b/>
      <sz val="16"/>
      <color rgb="FFFF0000"/>
      <name val="Calibri"/>
      <family val="2"/>
    </font>
    <font>
      <sz val="12"/>
      <name val="Symbol"/>
      <family val="1"/>
      <charset val="2"/>
    </font>
    <font>
      <b/>
      <sz val="12"/>
      <color rgb="FFC00000"/>
      <name val="Arial"/>
      <family val="2"/>
    </font>
    <font>
      <b/>
      <u/>
      <sz val="10"/>
      <name val="Arial"/>
      <family val="2"/>
    </font>
    <font>
      <b/>
      <sz val="12"/>
      <color rgb="FFFF0000"/>
      <name val="Arial"/>
      <family val="2"/>
    </font>
    <font>
      <b/>
      <strike/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9">
    <xf numFmtId="0" fontId="0" fillId="0" borderId="0" xfId="0"/>
    <xf numFmtId="0" fontId="3" fillId="0" borderId="0" xfId="0" applyFont="1" applyAlignment="1">
      <alignment wrapText="1"/>
    </xf>
    <xf numFmtId="0" fontId="14" fillId="0" borderId="0" xfId="0" applyFont="1" applyProtection="1"/>
    <xf numFmtId="0" fontId="13" fillId="0" borderId="0" xfId="0" applyFont="1" applyProtection="1"/>
    <xf numFmtId="0" fontId="15" fillId="0" borderId="0" xfId="0" applyFont="1" applyProtection="1"/>
    <xf numFmtId="0" fontId="13" fillId="0" borderId="0" xfId="0" applyNumberFormat="1" applyFont="1" applyProtection="1"/>
    <xf numFmtId="0" fontId="16" fillId="0" borderId="1" xfId="0" applyFont="1" applyBorder="1" applyProtection="1"/>
    <xf numFmtId="0" fontId="17" fillId="0" borderId="1" xfId="0" applyFont="1" applyBorder="1" applyAlignment="1" applyProtection="1">
      <alignment wrapText="1"/>
    </xf>
    <xf numFmtId="0" fontId="17" fillId="0" borderId="1" xfId="0" applyFont="1" applyBorder="1" applyAlignment="1" applyProtection="1">
      <alignment horizontal="right" vertical="top" wrapText="1"/>
    </xf>
    <xf numFmtId="0" fontId="17" fillId="0" borderId="1" xfId="0" applyNumberFormat="1" applyFont="1" applyBorder="1" applyAlignment="1" applyProtection="1">
      <alignment horizontal="center" wrapText="1"/>
    </xf>
    <xf numFmtId="0" fontId="13" fillId="0" borderId="1" xfId="0" applyFont="1" applyBorder="1" applyProtection="1"/>
    <xf numFmtId="0" fontId="15" fillId="0" borderId="1" xfId="0" applyFont="1" applyBorder="1" applyProtection="1"/>
    <xf numFmtId="0" fontId="13" fillId="0" borderId="1" xfId="0" applyNumberFormat="1" applyFont="1" applyBorder="1" applyProtection="1"/>
    <xf numFmtId="0" fontId="19" fillId="0" borderId="1" xfId="0" applyFont="1" applyBorder="1" applyAlignment="1" applyProtection="1">
      <alignment wrapText="1"/>
    </xf>
    <xf numFmtId="0" fontId="19" fillId="0" borderId="5" xfId="0" applyFont="1" applyBorder="1" applyAlignment="1" applyProtection="1">
      <alignment wrapText="1"/>
    </xf>
    <xf numFmtId="0" fontId="20" fillId="0" borderId="1" xfId="0" applyFont="1" applyBorder="1" applyProtection="1"/>
    <xf numFmtId="166" fontId="20" fillId="0" borderId="1" xfId="1" applyNumberFormat="1" applyFont="1" applyBorder="1" applyAlignment="1" applyProtection="1">
      <alignment horizontal="center"/>
    </xf>
    <xf numFmtId="0" fontId="20" fillId="0" borderId="1" xfId="0" applyNumberFormat="1" applyFont="1" applyBorder="1" applyAlignment="1" applyProtection="1">
      <alignment horizontal="center"/>
    </xf>
    <xf numFmtId="0" fontId="21" fillId="0" borderId="0" xfId="0" applyFont="1" applyProtection="1"/>
    <xf numFmtId="0" fontId="22" fillId="2" borderId="3" xfId="0" applyFont="1" applyFill="1" applyBorder="1" applyProtection="1">
      <protection locked="0"/>
    </xf>
    <xf numFmtId="0" fontId="22" fillId="0" borderId="0" xfId="0" applyFont="1" applyBorder="1" applyProtection="1"/>
    <xf numFmtId="0" fontId="14" fillId="2" borderId="4" xfId="0" applyFont="1" applyFill="1" applyBorder="1" applyAlignment="1" applyProtection="1">
      <alignment horizontal="left"/>
      <protection locked="0"/>
    </xf>
    <xf numFmtId="0" fontId="23" fillId="0" borderId="0" xfId="0" quotePrefix="1" applyNumberFormat="1" applyFont="1" applyAlignment="1">
      <alignment horizontal="center"/>
    </xf>
    <xf numFmtId="0" fontId="23" fillId="0" borderId="0" xfId="0" quotePrefix="1" applyNumberFormat="1" applyFont="1"/>
    <xf numFmtId="0" fontId="20" fillId="0" borderId="0" xfId="0" applyFont="1"/>
    <xf numFmtId="166" fontId="24" fillId="0" borderId="0" xfId="1" quotePrefix="1" applyNumberFormat="1" applyFont="1" applyAlignment="1">
      <alignment horizontal="center"/>
    </xf>
    <xf numFmtId="0" fontId="13" fillId="0" borderId="0" xfId="0" applyFont="1" applyAlignment="1">
      <alignment horizontal="center"/>
    </xf>
    <xf numFmtId="165" fontId="20" fillId="0" borderId="0" xfId="1" quotePrefix="1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0" applyFont="1" applyFill="1" applyBorder="1" applyProtection="1"/>
    <xf numFmtId="0" fontId="14" fillId="2" borderId="3" xfId="0" applyFont="1" applyFill="1" applyBorder="1" applyProtection="1">
      <protection locked="0"/>
    </xf>
    <xf numFmtId="0" fontId="14" fillId="0" borderId="0" xfId="0" applyFont="1" applyBorder="1" applyProtection="1"/>
    <xf numFmtId="44" fontId="14" fillId="3" borderId="1" xfId="1" applyFont="1" applyFill="1" applyBorder="1" applyAlignment="1" applyProtection="1">
      <alignment vertical="center"/>
    </xf>
    <xf numFmtId="0" fontId="14" fillId="0" borderId="0" xfId="0" applyFont="1" applyFill="1" applyProtection="1"/>
    <xf numFmtId="0" fontId="21" fillId="0" borderId="0" xfId="0" applyFont="1" applyBorder="1" applyProtection="1"/>
    <xf numFmtId="44" fontId="21" fillId="0" borderId="0" xfId="1" applyFont="1" applyAlignment="1" applyProtection="1">
      <alignment horizontal="center"/>
    </xf>
    <xf numFmtId="0" fontId="14" fillId="0" borderId="1" xfId="0" applyFont="1" applyFill="1" applyBorder="1" applyProtection="1"/>
    <xf numFmtId="0" fontId="14" fillId="0" borderId="5" xfId="0" applyFont="1" applyFill="1" applyBorder="1" applyProtection="1"/>
    <xf numFmtId="0" fontId="14" fillId="0" borderId="6" xfId="0" applyFont="1" applyFill="1" applyBorder="1" applyProtection="1"/>
    <xf numFmtId="0" fontId="14" fillId="0" borderId="7" xfId="0" applyFont="1" applyFill="1" applyBorder="1" applyProtection="1"/>
    <xf numFmtId="44" fontId="14" fillId="0" borderId="1" xfId="0" applyNumberFormat="1" applyFont="1" applyFill="1" applyBorder="1" applyProtection="1"/>
    <xf numFmtId="0" fontId="14" fillId="0" borderId="1" xfId="0" applyFont="1" applyFill="1" applyBorder="1" applyAlignment="1" applyProtection="1">
      <alignment vertical="center"/>
    </xf>
    <xf numFmtId="44" fontId="21" fillId="0" borderId="1" xfId="1" applyNumberFormat="1" applyFont="1" applyFill="1" applyBorder="1" applyAlignment="1" applyProtection="1">
      <alignment horizontal="right" vertical="center"/>
    </xf>
    <xf numFmtId="0" fontId="14" fillId="0" borderId="2" xfId="0" applyFont="1" applyFill="1" applyBorder="1" applyAlignment="1" applyProtection="1">
      <alignment vertical="center"/>
    </xf>
    <xf numFmtId="44" fontId="21" fillId="0" borderId="2" xfId="0" applyNumberFormat="1" applyFont="1" applyFill="1" applyBorder="1" applyAlignment="1" applyProtection="1">
      <alignment vertical="center"/>
    </xf>
    <xf numFmtId="164" fontId="14" fillId="0" borderId="1" xfId="0" applyNumberFormat="1" applyFont="1" applyFill="1" applyBorder="1" applyAlignment="1" applyProtection="1">
      <alignment horizontal="left" vertical="center"/>
    </xf>
    <xf numFmtId="0" fontId="26" fillId="0" borderId="1" xfId="0" applyFont="1" applyFill="1" applyBorder="1" applyAlignment="1" applyProtection="1">
      <alignment horizontal="center" vertical="center"/>
    </xf>
    <xf numFmtId="44" fontId="14" fillId="2" borderId="1" xfId="0" applyNumberFormat="1" applyFont="1" applyFill="1" applyBorder="1" applyAlignment="1" applyProtection="1">
      <alignment vertical="center"/>
      <protection locked="0"/>
    </xf>
    <xf numFmtId="164" fontId="21" fillId="0" borderId="1" xfId="0" applyNumberFormat="1" applyFont="1" applyFill="1" applyBorder="1" applyAlignment="1" applyProtection="1">
      <alignment horizontal="left" vertical="center"/>
    </xf>
    <xf numFmtId="44" fontId="21" fillId="0" borderId="1" xfId="0" applyNumberFormat="1" applyFont="1" applyFill="1" applyBorder="1" applyAlignment="1" applyProtection="1">
      <alignment vertical="center"/>
    </xf>
    <xf numFmtId="0" fontId="14" fillId="0" borderId="6" xfId="0" applyFont="1" applyBorder="1" applyProtection="1"/>
    <xf numFmtId="0" fontId="14" fillId="0" borderId="7" xfId="0" applyFont="1" applyBorder="1" applyProtection="1"/>
    <xf numFmtId="0" fontId="14" fillId="0" borderId="7" xfId="0" applyFont="1" applyFill="1" applyBorder="1" applyAlignment="1" applyProtection="1">
      <alignment horizontal="left" vertical="center"/>
    </xf>
    <xf numFmtId="0" fontId="14" fillId="2" borderId="1" xfId="1" applyNumberFormat="1" applyFont="1" applyFill="1" applyBorder="1" applyAlignment="1" applyProtection="1">
      <alignment horizontal="left" vertical="center"/>
      <protection locked="0"/>
    </xf>
    <xf numFmtId="0" fontId="14" fillId="0" borderId="8" xfId="0" applyFont="1" applyBorder="1" applyProtection="1"/>
    <xf numFmtId="0" fontId="14" fillId="0" borderId="9" xfId="0" applyFont="1" applyBorder="1" applyProtection="1"/>
    <xf numFmtId="44" fontId="14" fillId="2" borderId="1" xfId="1" applyFont="1" applyFill="1" applyBorder="1" applyAlignment="1" applyProtection="1">
      <alignment horizontal="left" vertical="center"/>
      <protection locked="0"/>
    </xf>
    <xf numFmtId="0" fontId="14" fillId="0" borderId="1" xfId="0" applyFont="1" applyFill="1" applyBorder="1" applyAlignment="1" applyProtection="1">
      <alignment horizontal="left" vertical="center"/>
    </xf>
    <xf numFmtId="44" fontId="14" fillId="0" borderId="1" xfId="1" applyFont="1" applyFill="1" applyBorder="1" applyAlignment="1" applyProtection="1">
      <alignment horizontal="left" vertical="center"/>
    </xf>
    <xf numFmtId="0" fontId="21" fillId="0" borderId="1" xfId="0" applyFont="1" applyFill="1" applyBorder="1" applyAlignment="1" applyProtection="1">
      <alignment horizontal="center" vertical="center"/>
    </xf>
    <xf numFmtId="44" fontId="14" fillId="0" borderId="1" xfId="0" applyNumberFormat="1" applyFont="1" applyFill="1" applyBorder="1" applyAlignment="1" applyProtection="1">
      <alignment horizontal="left" vertical="center"/>
    </xf>
    <xf numFmtId="164" fontId="14" fillId="0" borderId="2" xfId="0" applyNumberFormat="1" applyFont="1" applyFill="1" applyBorder="1" applyAlignment="1" applyProtection="1">
      <alignment horizontal="left" vertical="center"/>
    </xf>
    <xf numFmtId="0" fontId="14" fillId="4" borderId="7" xfId="0" applyFont="1" applyFill="1" applyBorder="1" applyAlignment="1" applyProtection="1">
      <alignment vertical="center"/>
      <protection locked="0"/>
    </xf>
    <xf numFmtId="0" fontId="14" fillId="0" borderId="2" xfId="0" applyFont="1" applyFill="1" applyBorder="1" applyAlignment="1" applyProtection="1">
      <alignment horizontal="left" vertical="center"/>
    </xf>
    <xf numFmtId="44" fontId="14" fillId="0" borderId="2" xfId="1" applyFont="1" applyFill="1" applyBorder="1" applyAlignment="1" applyProtection="1">
      <alignment horizontal="left" vertical="center"/>
    </xf>
    <xf numFmtId="44" fontId="21" fillId="0" borderId="1" xfId="1" applyFont="1" applyFill="1" applyBorder="1" applyAlignment="1" applyProtection="1">
      <alignment horizontal="left" vertical="center"/>
    </xf>
    <xf numFmtId="0" fontId="14" fillId="0" borderId="6" xfId="0" applyFont="1" applyFill="1" applyBorder="1" applyAlignment="1" applyProtection="1">
      <alignment horizontal="left" vertical="center"/>
    </xf>
    <xf numFmtId="0" fontId="27" fillId="0" borderId="1" xfId="0" applyFont="1" applyBorder="1" applyProtection="1"/>
    <xf numFmtId="0" fontId="25" fillId="0" borderId="8" xfId="0" applyFont="1" applyFill="1" applyBorder="1" applyAlignment="1" applyProtection="1"/>
    <xf numFmtId="0" fontId="21" fillId="0" borderId="8" xfId="0" applyFont="1" applyFill="1" applyBorder="1" applyAlignment="1" applyProtection="1"/>
    <xf numFmtId="0" fontId="28" fillId="0" borderId="1" xfId="0" applyFont="1" applyFill="1" applyBorder="1" applyAlignment="1" applyProtection="1">
      <alignment horizontal="center" vertical="center"/>
    </xf>
    <xf numFmtId="44" fontId="29" fillId="0" borderId="1" xfId="0" applyNumberFormat="1" applyFont="1" applyFill="1" applyBorder="1" applyAlignment="1" applyProtection="1">
      <alignment horizontal="left" vertical="center"/>
    </xf>
    <xf numFmtId="0" fontId="26" fillId="0" borderId="2" xfId="0" applyFont="1" applyFill="1" applyBorder="1" applyAlignment="1" applyProtection="1">
      <alignment horizontal="center" vertical="center"/>
    </xf>
    <xf numFmtId="44" fontId="14" fillId="0" borderId="2" xfId="0" applyNumberFormat="1" applyFont="1" applyFill="1" applyBorder="1" applyAlignment="1" applyProtection="1">
      <alignment horizontal="left" vertical="center"/>
    </xf>
    <xf numFmtId="164" fontId="21" fillId="0" borderId="2" xfId="0" applyNumberFormat="1" applyFont="1" applyFill="1" applyBorder="1" applyAlignment="1" applyProtection="1">
      <alignment horizontal="left" vertical="center"/>
    </xf>
    <xf numFmtId="10" fontId="21" fillId="0" borderId="2" xfId="2" applyNumberFormat="1" applyFont="1" applyFill="1" applyBorder="1" applyAlignment="1" applyProtection="1">
      <alignment horizontal="right" vertical="center"/>
    </xf>
    <xf numFmtId="0" fontId="14" fillId="0" borderId="14" xfId="0" applyFont="1" applyBorder="1" applyProtection="1"/>
    <xf numFmtId="0" fontId="30" fillId="0" borderId="14" xfId="0" applyFont="1" applyBorder="1" applyAlignment="1" applyProtection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14" fillId="0" borderId="0" xfId="0" applyFont="1" applyAlignment="1" applyProtection="1">
      <alignment horizontal="center"/>
    </xf>
    <xf numFmtId="0" fontId="21" fillId="0" borderId="0" xfId="0" applyFont="1" applyBorder="1" applyAlignment="1" applyProtection="1">
      <alignment horizontal="left" vertical="top" indent="1"/>
    </xf>
    <xf numFmtId="0" fontId="14" fillId="0" borderId="0" xfId="0" applyFont="1" applyBorder="1" applyAlignment="1" applyProtection="1">
      <alignment horizontal="left" vertical="top" indent="1"/>
    </xf>
    <xf numFmtId="0" fontId="13" fillId="0" borderId="0" xfId="0" applyFont="1" applyBorder="1" applyAlignment="1">
      <alignment horizontal="left" vertical="top" indent="1"/>
    </xf>
    <xf numFmtId="0" fontId="20" fillId="0" borderId="0" xfId="0" quotePrefix="1" applyNumberFormat="1" applyFont="1" applyAlignment="1">
      <alignment horizontal="center"/>
    </xf>
    <xf numFmtId="0" fontId="20" fillId="0" borderId="0" xfId="0" quotePrefix="1" applyNumberFormat="1" applyFont="1"/>
    <xf numFmtId="44" fontId="20" fillId="0" borderId="0" xfId="1" quotePrefix="1" applyFont="1" applyAlignment="1">
      <alignment horizontal="center"/>
    </xf>
    <xf numFmtId="14" fontId="21" fillId="0" borderId="0" xfId="0" applyNumberFormat="1" applyFont="1" applyProtection="1"/>
    <xf numFmtId="0" fontId="10" fillId="0" borderId="0" xfId="3" applyFont="1" applyAlignment="1" applyProtection="1"/>
    <xf numFmtId="0" fontId="11" fillId="0" borderId="0" xfId="0" applyFont="1" applyAlignment="1"/>
    <xf numFmtId="0" fontId="14" fillId="0" borderId="5" xfId="0" applyFont="1" applyFill="1" applyBorder="1" applyAlignment="1" applyProtection="1">
      <alignment horizontal="left" vertical="center"/>
    </xf>
    <xf numFmtId="0" fontId="14" fillId="0" borderId="6" xfId="0" applyFont="1" applyFill="1" applyBorder="1" applyAlignment="1" applyProtection="1">
      <alignment horizontal="left" vertical="center"/>
    </xf>
    <xf numFmtId="0" fontId="14" fillId="0" borderId="7" xfId="0" applyFont="1" applyFill="1" applyBorder="1" applyAlignment="1" applyProtection="1">
      <alignment horizontal="left" vertical="center"/>
    </xf>
    <xf numFmtId="0" fontId="14" fillId="0" borderId="11" xfId="0" applyFont="1" applyFill="1" applyBorder="1" applyAlignment="1" applyProtection="1">
      <alignment horizontal="left" vertical="center"/>
    </xf>
    <xf numFmtId="0" fontId="14" fillId="0" borderId="12" xfId="0" applyFont="1" applyFill="1" applyBorder="1" applyAlignment="1" applyProtection="1">
      <alignment horizontal="left" vertical="center"/>
    </xf>
    <xf numFmtId="0" fontId="14" fillId="0" borderId="13" xfId="0" applyFont="1" applyFill="1" applyBorder="1" applyAlignment="1" applyProtection="1">
      <alignment horizontal="left" vertical="center"/>
    </xf>
    <xf numFmtId="0" fontId="21" fillId="0" borderId="11" xfId="0" applyFont="1" applyFill="1" applyBorder="1" applyAlignment="1" applyProtection="1">
      <alignment horizontal="left" vertical="center"/>
    </xf>
    <xf numFmtId="0" fontId="21" fillId="0" borderId="12" xfId="0" applyFont="1" applyFill="1" applyBorder="1" applyAlignment="1" applyProtection="1">
      <alignment horizontal="left" vertical="center"/>
    </xf>
    <xf numFmtId="0" fontId="21" fillId="0" borderId="13" xfId="0" applyFont="1" applyFill="1" applyBorder="1" applyAlignment="1" applyProtection="1">
      <alignment horizontal="left" vertical="center"/>
    </xf>
    <xf numFmtId="0" fontId="14" fillId="0" borderId="10" xfId="0" applyFont="1" applyFill="1" applyBorder="1" applyAlignment="1" applyProtection="1">
      <alignment horizontal="left" vertical="center"/>
    </xf>
    <xf numFmtId="0" fontId="14" fillId="0" borderId="8" xfId="0" applyFont="1" applyFill="1" applyBorder="1" applyAlignment="1" applyProtection="1">
      <alignment horizontal="left" vertical="center"/>
    </xf>
    <xf numFmtId="0" fontId="14" fillId="0" borderId="9" xfId="0" applyFont="1" applyFill="1" applyBorder="1" applyAlignment="1" applyProtection="1">
      <alignment horizontal="left" vertical="center"/>
    </xf>
    <xf numFmtId="0" fontId="21" fillId="0" borderId="5" xfId="0" applyFont="1" applyFill="1" applyBorder="1" applyAlignment="1" applyProtection="1">
      <alignment horizontal="left" vertical="center"/>
    </xf>
    <xf numFmtId="0" fontId="21" fillId="0" borderId="6" xfId="0" applyFont="1" applyFill="1" applyBorder="1" applyAlignment="1" applyProtection="1">
      <alignment horizontal="left" vertical="center"/>
    </xf>
    <xf numFmtId="0" fontId="21" fillId="0" borderId="7" xfId="0" applyFont="1" applyFill="1" applyBorder="1" applyAlignment="1" applyProtection="1">
      <alignment horizontal="left" vertical="center"/>
    </xf>
    <xf numFmtId="0" fontId="12" fillId="0" borderId="0" xfId="0" applyFont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5" fillId="0" borderId="0" xfId="0" applyFont="1" applyAlignment="1" applyProtection="1">
      <alignment horizontal="left"/>
    </xf>
    <xf numFmtId="0" fontId="14" fillId="2" borderId="3" xfId="0" applyFont="1" applyFill="1" applyBorder="1" applyAlignment="1" applyProtection="1">
      <protection locked="0"/>
    </xf>
    <xf numFmtId="0" fontId="14" fillId="0" borderId="5" xfId="0" applyFont="1" applyFill="1" applyBorder="1" applyAlignment="1" applyProtection="1">
      <alignment vertical="center"/>
    </xf>
    <xf numFmtId="0" fontId="13" fillId="0" borderId="6" xfId="0" applyFont="1" applyBorder="1" applyAlignment="1" applyProtection="1">
      <alignment vertical="center"/>
    </xf>
    <xf numFmtId="0" fontId="13" fillId="0" borderId="7" xfId="0" applyFont="1" applyBorder="1" applyAlignment="1" applyProtection="1">
      <alignment vertical="center"/>
    </xf>
    <xf numFmtId="0" fontId="18" fillId="0" borderId="0" xfId="0" applyFont="1" applyAlignment="1" applyProtection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5" fillId="0" borderId="8" xfId="0" applyFont="1" applyFill="1" applyBorder="1" applyAlignment="1" applyProtection="1">
      <alignment horizontal="left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 vertical="center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10</xdr:row>
      <xdr:rowOff>142875</xdr:rowOff>
    </xdr:from>
    <xdr:to>
      <xdr:col>12</xdr:col>
      <xdr:colOff>514350</xdr:colOff>
      <xdr:row>17</xdr:row>
      <xdr:rowOff>47625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1B2568C-8803-4D1D-AA9B-A576BDF2BE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1438275"/>
          <a:ext cx="7143750" cy="103822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29</xdr:row>
      <xdr:rowOff>0</xdr:rowOff>
    </xdr:from>
    <xdr:to>
      <xdr:col>12</xdr:col>
      <xdr:colOff>352425</xdr:colOff>
      <xdr:row>53</xdr:row>
      <xdr:rowOff>76200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A134EFB-EC85-4371-B3B8-6445117CE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4371975"/>
          <a:ext cx="7010400" cy="396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42"/>
  <sheetViews>
    <sheetView showGridLines="0" showRowColHeaders="0" tabSelected="1" zoomScale="85" zoomScaleNormal="85" workbookViewId="0">
      <selection sqref="A1:B1"/>
    </sheetView>
  </sheetViews>
  <sheetFormatPr defaultRowHeight="15" x14ac:dyDescent="0.2"/>
  <cols>
    <col min="1" max="1" width="16.28515625" style="2" customWidth="1"/>
    <col min="2" max="2" width="32" style="2" customWidth="1"/>
    <col min="3" max="3" width="10" style="2" customWidth="1"/>
    <col min="4" max="4" width="20.7109375" style="2" customWidth="1"/>
    <col min="5" max="5" width="10.85546875" style="2" customWidth="1"/>
    <col min="6" max="6" width="9.7109375" style="2" customWidth="1"/>
    <col min="7" max="7" width="34" style="2" customWidth="1"/>
    <col min="8" max="8" width="7.42578125" style="2" customWidth="1"/>
    <col min="9" max="9" width="27.28515625" style="2" customWidth="1"/>
    <col min="10" max="10" width="6.7109375" style="2" customWidth="1"/>
    <col min="11" max="11" width="9.140625" style="3" hidden="1" customWidth="1"/>
    <col min="12" max="12" width="35.42578125" style="3" hidden="1" customWidth="1"/>
    <col min="13" max="13" width="25" style="3" customWidth="1"/>
    <col min="14" max="14" width="22.85546875" style="3" customWidth="1"/>
    <col min="15" max="15" width="30.42578125" style="5" customWidth="1"/>
    <col min="16" max="16" width="55.85546875" style="2" customWidth="1"/>
    <col min="17" max="16384" width="9.140625" style="2"/>
  </cols>
  <sheetData>
    <row r="1" spans="1:18" ht="34.5" customHeight="1" x14ac:dyDescent="0.25">
      <c r="A1" s="87"/>
      <c r="B1" s="88"/>
      <c r="C1" s="104" t="s">
        <v>293</v>
      </c>
      <c r="D1" s="105"/>
      <c r="E1" s="105"/>
      <c r="F1" s="105"/>
      <c r="G1" s="105"/>
      <c r="M1" s="4" t="s">
        <v>0</v>
      </c>
      <c r="N1" s="4" t="s">
        <v>1</v>
      </c>
    </row>
    <row r="2" spans="1:18" ht="15.75" x14ac:dyDescent="0.25">
      <c r="K2" s="6" t="s">
        <v>2</v>
      </c>
      <c r="L2" s="7" t="s">
        <v>3</v>
      </c>
      <c r="M2" s="7" t="s">
        <v>4</v>
      </c>
      <c r="N2" s="8" t="s">
        <v>292</v>
      </c>
      <c r="O2" s="9" t="s">
        <v>5</v>
      </c>
      <c r="R2" s="2" t="s">
        <v>6</v>
      </c>
    </row>
    <row r="3" spans="1:18" ht="18" x14ac:dyDescent="0.25">
      <c r="A3" s="111"/>
      <c r="B3" s="111"/>
      <c r="C3" s="111"/>
      <c r="D3" s="112"/>
      <c r="E3" s="112"/>
      <c r="F3" s="112"/>
      <c r="G3" s="112"/>
      <c r="H3" s="112"/>
      <c r="I3" s="112"/>
      <c r="K3" s="10"/>
      <c r="L3" s="10"/>
      <c r="M3" s="11" t="s">
        <v>7</v>
      </c>
      <c r="N3" s="10"/>
      <c r="O3" s="12"/>
      <c r="R3" s="2" t="b">
        <v>1</v>
      </c>
    </row>
    <row r="4" spans="1:18" ht="16.5" thickBot="1" x14ac:dyDescent="0.3">
      <c r="K4" s="13"/>
      <c r="L4" s="14" t="s">
        <v>8</v>
      </c>
      <c r="M4" s="15" t="s">
        <v>8</v>
      </c>
      <c r="N4" s="16">
        <v>453100</v>
      </c>
      <c r="O4" s="17" t="s">
        <v>9</v>
      </c>
      <c r="R4" s="2" t="b">
        <v>0</v>
      </c>
    </row>
    <row r="5" spans="1:18" ht="16.5" thickBot="1" x14ac:dyDescent="0.3">
      <c r="A5" s="18" t="s">
        <v>10</v>
      </c>
      <c r="B5" s="19"/>
      <c r="C5" s="20"/>
      <c r="D5" s="21" t="s">
        <v>6</v>
      </c>
      <c r="E5" s="2" t="s">
        <v>286</v>
      </c>
      <c r="F5" s="20"/>
      <c r="K5" s="22" t="s">
        <v>11</v>
      </c>
      <c r="L5" s="23" t="s">
        <v>12</v>
      </c>
      <c r="M5" s="24" t="str">
        <f>CONCATENATE(K5,"-",L5)</f>
        <v>AK-ALEUTIANS EAST</v>
      </c>
      <c r="N5" s="25">
        <v>679650</v>
      </c>
      <c r="O5" s="26" t="s">
        <v>13</v>
      </c>
      <c r="P5" s="27"/>
      <c r="Q5" s="27"/>
      <c r="R5" s="28"/>
    </row>
    <row r="6" spans="1:18" ht="15.75" x14ac:dyDescent="0.25">
      <c r="A6" s="18"/>
      <c r="D6" s="29"/>
      <c r="K6" s="22" t="s">
        <v>11</v>
      </c>
      <c r="L6" s="23" t="s">
        <v>14</v>
      </c>
      <c r="M6" s="24" t="str">
        <f t="shared" ref="M6:M69" si="0">CONCATENATE(K6,"-",L6)</f>
        <v>AK-ALEUTIANS WEST</v>
      </c>
      <c r="N6" s="25">
        <v>679650</v>
      </c>
      <c r="O6" s="26" t="s">
        <v>13</v>
      </c>
      <c r="P6" s="27"/>
      <c r="Q6" s="27"/>
      <c r="R6" s="28"/>
    </row>
    <row r="7" spans="1:18" ht="16.5" thickBot="1" x14ac:dyDescent="0.3">
      <c r="A7" s="18" t="s">
        <v>15</v>
      </c>
      <c r="B7" s="30"/>
      <c r="C7" s="31"/>
      <c r="D7" s="32"/>
      <c r="E7" s="31" t="s">
        <v>16</v>
      </c>
      <c r="K7" s="22" t="s">
        <v>11</v>
      </c>
      <c r="L7" s="23" t="s">
        <v>17</v>
      </c>
      <c r="M7" s="24" t="str">
        <f t="shared" si="0"/>
        <v>AK-ANCHORAGE</v>
      </c>
      <c r="N7" s="25">
        <v>679650</v>
      </c>
      <c r="O7" s="26" t="s">
        <v>13</v>
      </c>
      <c r="P7" s="27"/>
      <c r="Q7" s="27"/>
      <c r="R7" s="28"/>
    </row>
    <row r="8" spans="1:18" ht="15.75" x14ac:dyDescent="0.25">
      <c r="A8" s="18"/>
      <c r="E8" s="33"/>
      <c r="F8" s="33"/>
      <c r="K8" s="22" t="s">
        <v>11</v>
      </c>
      <c r="L8" s="23" t="s">
        <v>18</v>
      </c>
      <c r="M8" s="24" t="str">
        <f t="shared" si="0"/>
        <v>AK-BETHEL</v>
      </c>
      <c r="N8" s="25">
        <v>679650</v>
      </c>
      <c r="O8" s="26" t="s">
        <v>13</v>
      </c>
      <c r="P8" s="27"/>
      <c r="Q8" s="27"/>
      <c r="R8" s="28"/>
    </row>
    <row r="9" spans="1:18" ht="16.5" thickBot="1" x14ac:dyDescent="0.3">
      <c r="A9" s="18" t="s">
        <v>19</v>
      </c>
      <c r="B9" s="30"/>
      <c r="C9" s="31"/>
      <c r="D9" s="34" t="s">
        <v>20</v>
      </c>
      <c r="E9" s="107"/>
      <c r="F9" s="107"/>
      <c r="K9" s="22" t="s">
        <v>11</v>
      </c>
      <c r="L9" s="23" t="s">
        <v>21</v>
      </c>
      <c r="M9" s="24" t="str">
        <f t="shared" si="0"/>
        <v>AK-BRISTOL BAY</v>
      </c>
      <c r="N9" s="25">
        <v>679650</v>
      </c>
      <c r="O9" s="26" t="s">
        <v>13</v>
      </c>
      <c r="P9" s="27"/>
      <c r="Q9" s="27"/>
      <c r="R9" s="28"/>
    </row>
    <row r="10" spans="1:18" ht="15.75" x14ac:dyDescent="0.25">
      <c r="K10" s="22" t="s">
        <v>11</v>
      </c>
      <c r="L10" s="23" t="s">
        <v>22</v>
      </c>
      <c r="M10" s="24" t="str">
        <f t="shared" si="0"/>
        <v>AK-DENALI</v>
      </c>
      <c r="N10" s="25">
        <v>679650</v>
      </c>
      <c r="O10" s="26" t="s">
        <v>13</v>
      </c>
      <c r="P10" s="27"/>
      <c r="Q10" s="27"/>
      <c r="R10" s="28"/>
    </row>
    <row r="11" spans="1:18" ht="18" x14ac:dyDescent="0.25">
      <c r="A11" s="106" t="s">
        <v>23</v>
      </c>
      <c r="B11" s="106"/>
      <c r="I11" s="35" t="s">
        <v>24</v>
      </c>
      <c r="K11" s="22" t="s">
        <v>11</v>
      </c>
      <c r="L11" s="23" t="s">
        <v>25</v>
      </c>
      <c r="M11" s="24" t="str">
        <f t="shared" si="0"/>
        <v>AK-DILLINGHAM</v>
      </c>
      <c r="N11" s="25">
        <v>679650</v>
      </c>
      <c r="O11" s="26" t="s">
        <v>13</v>
      </c>
      <c r="P11" s="27"/>
      <c r="Q11" s="27"/>
      <c r="R11" s="28"/>
    </row>
    <row r="12" spans="1:18" ht="15.75" x14ac:dyDescent="0.25">
      <c r="A12" s="36"/>
      <c r="B12" s="37"/>
      <c r="C12" s="38"/>
      <c r="D12" s="38"/>
      <c r="E12" s="38"/>
      <c r="F12" s="38"/>
      <c r="G12" s="39"/>
      <c r="H12" s="36"/>
      <c r="I12" s="40"/>
      <c r="K12" s="22" t="s">
        <v>11</v>
      </c>
      <c r="L12" s="23" t="s">
        <v>26</v>
      </c>
      <c r="M12" s="24" t="str">
        <f t="shared" si="0"/>
        <v>AK-FAIRBANKS NORTH</v>
      </c>
      <c r="N12" s="25">
        <v>679650</v>
      </c>
      <c r="O12" s="26" t="s">
        <v>13</v>
      </c>
      <c r="P12" s="27"/>
      <c r="Q12" s="27"/>
      <c r="R12" s="28"/>
    </row>
    <row r="13" spans="1:18" ht="15.75" x14ac:dyDescent="0.25">
      <c r="A13" s="41" t="s">
        <v>27</v>
      </c>
      <c r="B13" s="89" t="s">
        <v>287</v>
      </c>
      <c r="C13" s="90"/>
      <c r="D13" s="90"/>
      <c r="E13" s="90"/>
      <c r="F13" s="90"/>
      <c r="G13" s="91"/>
      <c r="H13" s="41"/>
      <c r="I13" s="42"/>
      <c r="K13" s="22" t="s">
        <v>11</v>
      </c>
      <c r="L13" s="23" t="s">
        <v>28</v>
      </c>
      <c r="M13" s="24" t="str">
        <f t="shared" si="0"/>
        <v>AK-HAINES</v>
      </c>
      <c r="N13" s="25">
        <v>679650</v>
      </c>
      <c r="O13" s="26" t="s">
        <v>13</v>
      </c>
      <c r="P13" s="27"/>
      <c r="Q13" s="27"/>
      <c r="R13" s="28"/>
    </row>
    <row r="14" spans="1:18" ht="15.75" x14ac:dyDescent="0.25">
      <c r="A14" s="43" t="s">
        <v>29</v>
      </c>
      <c r="B14" s="108" t="s">
        <v>288</v>
      </c>
      <c r="C14" s="109"/>
      <c r="D14" s="109"/>
      <c r="E14" s="109"/>
      <c r="F14" s="109"/>
      <c r="G14" s="110"/>
      <c r="H14" s="43"/>
      <c r="I14" s="44"/>
      <c r="K14" s="22" t="s">
        <v>11</v>
      </c>
      <c r="L14" s="23" t="s">
        <v>30</v>
      </c>
      <c r="M14" s="24" t="str">
        <f t="shared" si="0"/>
        <v>AK-HOONAH-ANGOON C</v>
      </c>
      <c r="N14" s="25">
        <v>679650</v>
      </c>
      <c r="O14" s="26" t="s">
        <v>13</v>
      </c>
      <c r="P14" s="27"/>
      <c r="Q14" s="27"/>
      <c r="R14" s="28"/>
    </row>
    <row r="15" spans="1:18" ht="15.75" x14ac:dyDescent="0.25">
      <c r="A15" s="45">
        <v>2</v>
      </c>
      <c r="B15" s="89" t="s">
        <v>31</v>
      </c>
      <c r="C15" s="90"/>
      <c r="D15" s="90"/>
      <c r="E15" s="90"/>
      <c r="F15" s="90"/>
      <c r="G15" s="91"/>
      <c r="H15" s="46" t="s">
        <v>32</v>
      </c>
      <c r="I15" s="47">
        <v>0</v>
      </c>
      <c r="K15" s="22" t="s">
        <v>11</v>
      </c>
      <c r="L15" s="23" t="s">
        <v>33</v>
      </c>
      <c r="M15" s="24" t="str">
        <f t="shared" si="0"/>
        <v>AK-JUNEAU</v>
      </c>
      <c r="N15" s="25">
        <v>679650</v>
      </c>
      <c r="O15" s="26" t="s">
        <v>13</v>
      </c>
      <c r="P15" s="27"/>
      <c r="Q15" s="27"/>
      <c r="R15" s="28"/>
    </row>
    <row r="16" spans="1:18" ht="15.75" x14ac:dyDescent="0.25">
      <c r="A16" s="48">
        <v>3</v>
      </c>
      <c r="B16" s="101" t="s">
        <v>34</v>
      </c>
      <c r="C16" s="102"/>
      <c r="D16" s="102"/>
      <c r="E16" s="102"/>
      <c r="F16" s="102"/>
      <c r="G16" s="103"/>
      <c r="H16" s="41"/>
      <c r="I16" s="49">
        <f>I13+I14-I15</f>
        <v>0</v>
      </c>
      <c r="K16" s="22" t="s">
        <v>11</v>
      </c>
      <c r="L16" s="23" t="s">
        <v>35</v>
      </c>
      <c r="M16" s="24" t="str">
        <f t="shared" si="0"/>
        <v>AK-KENAI PENINSULA</v>
      </c>
      <c r="N16" s="25">
        <v>679650</v>
      </c>
      <c r="O16" s="26" t="s">
        <v>13</v>
      </c>
      <c r="P16" s="27"/>
      <c r="Q16" s="27"/>
      <c r="R16" s="28"/>
    </row>
    <row r="17" spans="1:18" ht="15.75" x14ac:dyDescent="0.25">
      <c r="A17" s="33"/>
      <c r="B17" s="33"/>
      <c r="C17" s="33"/>
      <c r="D17" s="33"/>
      <c r="E17" s="33"/>
      <c r="F17" s="33"/>
      <c r="G17" s="33"/>
      <c r="H17" s="33"/>
      <c r="I17" s="33"/>
      <c r="K17" s="22" t="s">
        <v>11</v>
      </c>
      <c r="L17" s="23" t="s">
        <v>36</v>
      </c>
      <c r="M17" s="24" t="str">
        <f t="shared" si="0"/>
        <v>AK-KETCHIKAN GATEW</v>
      </c>
      <c r="N17" s="25">
        <v>679650</v>
      </c>
      <c r="O17" s="26" t="s">
        <v>13</v>
      </c>
      <c r="P17" s="27"/>
      <c r="Q17" s="27"/>
      <c r="R17" s="28"/>
    </row>
    <row r="18" spans="1:18" ht="18" x14ac:dyDescent="0.25">
      <c r="A18" s="115" t="s">
        <v>37</v>
      </c>
      <c r="B18" s="115"/>
      <c r="C18" s="115"/>
      <c r="D18" s="115"/>
      <c r="E18" s="33"/>
      <c r="F18" s="33"/>
      <c r="G18" s="33"/>
      <c r="H18" s="33"/>
      <c r="I18" s="33"/>
      <c r="K18" s="22" t="s">
        <v>11</v>
      </c>
      <c r="L18" s="23" t="s">
        <v>38</v>
      </c>
      <c r="M18" s="24" t="str">
        <f t="shared" si="0"/>
        <v>AK-KODIAK ISLAND</v>
      </c>
      <c r="N18" s="25">
        <v>679650</v>
      </c>
      <c r="O18" s="26" t="s">
        <v>13</v>
      </c>
      <c r="P18" s="27"/>
      <c r="Q18" s="27"/>
      <c r="R18" s="28"/>
    </row>
    <row r="19" spans="1:18" ht="15.75" x14ac:dyDescent="0.25">
      <c r="A19" s="45">
        <v>4</v>
      </c>
      <c r="B19" s="50" t="s">
        <v>39</v>
      </c>
      <c r="C19" s="50"/>
      <c r="D19" s="50"/>
      <c r="E19" s="50"/>
      <c r="F19" s="50"/>
      <c r="G19" s="51"/>
      <c r="H19" s="52"/>
      <c r="I19" s="53"/>
      <c r="K19" s="22" t="s">
        <v>11</v>
      </c>
      <c r="L19" s="23" t="s">
        <v>40</v>
      </c>
      <c r="M19" s="24" t="str">
        <f t="shared" si="0"/>
        <v>AK-KUSILVAK CENSUS AREA</v>
      </c>
      <c r="N19" s="25">
        <v>679650</v>
      </c>
      <c r="O19" s="26" t="s">
        <v>13</v>
      </c>
      <c r="P19" s="27"/>
      <c r="Q19" s="27"/>
      <c r="R19" s="28"/>
    </row>
    <row r="20" spans="1:18" ht="15.75" x14ac:dyDescent="0.25">
      <c r="A20" s="45">
        <v>5</v>
      </c>
      <c r="B20" s="54" t="s">
        <v>41</v>
      </c>
      <c r="C20" s="54"/>
      <c r="D20" s="54"/>
      <c r="E20" s="54"/>
      <c r="F20" s="54"/>
      <c r="G20" s="55"/>
      <c r="H20" s="52"/>
      <c r="I20" s="56"/>
      <c r="K20" s="22" t="s">
        <v>11</v>
      </c>
      <c r="L20" s="23" t="s">
        <v>42</v>
      </c>
      <c r="M20" s="24" t="str">
        <f t="shared" si="0"/>
        <v>AK-LAKE AND PENINS</v>
      </c>
      <c r="N20" s="25">
        <v>679650</v>
      </c>
      <c r="O20" s="26" t="s">
        <v>13</v>
      </c>
      <c r="P20" s="27"/>
      <c r="Q20" s="27"/>
      <c r="R20" s="28"/>
    </row>
    <row r="21" spans="1:18" ht="15.75" x14ac:dyDescent="0.25">
      <c r="A21" s="45">
        <v>6</v>
      </c>
      <c r="B21" s="54" t="s">
        <v>43</v>
      </c>
      <c r="C21" s="54"/>
      <c r="D21" s="54"/>
      <c r="E21" s="54"/>
      <c r="F21" s="54"/>
      <c r="G21" s="55"/>
      <c r="H21" s="52"/>
      <c r="I21" s="56"/>
      <c r="K21" s="22" t="s">
        <v>11</v>
      </c>
      <c r="L21" s="23" t="s">
        <v>44</v>
      </c>
      <c r="M21" s="24" t="str">
        <f t="shared" si="0"/>
        <v>AK-MATANUSKA-SUSIT</v>
      </c>
      <c r="N21" s="25">
        <v>679650</v>
      </c>
      <c r="O21" s="26" t="s">
        <v>13</v>
      </c>
      <c r="P21" s="27"/>
      <c r="Q21" s="27"/>
      <c r="R21" s="28"/>
    </row>
    <row r="22" spans="1:18" ht="15.75" x14ac:dyDescent="0.25">
      <c r="A22" s="45">
        <v>7</v>
      </c>
      <c r="B22" s="98" t="s">
        <v>289</v>
      </c>
      <c r="C22" s="99"/>
      <c r="D22" s="99"/>
      <c r="E22" s="99"/>
      <c r="F22" s="99"/>
      <c r="G22" s="100"/>
      <c r="H22" s="57"/>
      <c r="I22" s="58"/>
      <c r="K22" s="22" t="s">
        <v>11</v>
      </c>
      <c r="L22" s="23" t="s">
        <v>45</v>
      </c>
      <c r="M22" s="24" t="str">
        <f t="shared" si="0"/>
        <v>AK-NOME</v>
      </c>
      <c r="N22" s="25">
        <v>679650</v>
      </c>
      <c r="O22" s="26" t="s">
        <v>13</v>
      </c>
      <c r="P22" s="27"/>
      <c r="Q22" s="27"/>
      <c r="R22" s="28"/>
    </row>
    <row r="23" spans="1:18" ht="15.75" x14ac:dyDescent="0.25">
      <c r="A23" s="45">
        <v>8</v>
      </c>
      <c r="B23" s="89" t="s">
        <v>46</v>
      </c>
      <c r="C23" s="90"/>
      <c r="D23" s="90"/>
      <c r="E23" s="90"/>
      <c r="F23" s="90"/>
      <c r="G23" s="91"/>
      <c r="H23" s="59"/>
      <c r="I23" s="58"/>
      <c r="K23" s="22" t="s">
        <v>11</v>
      </c>
      <c r="L23" s="23" t="s">
        <v>47</v>
      </c>
      <c r="M23" s="24" t="str">
        <f t="shared" si="0"/>
        <v>AK-NORTH SLOPE</v>
      </c>
      <c r="N23" s="25">
        <v>679650</v>
      </c>
      <c r="O23" s="26" t="s">
        <v>13</v>
      </c>
      <c r="P23" s="27"/>
      <c r="Q23" s="27"/>
      <c r="R23" s="28"/>
    </row>
    <row r="24" spans="1:18" ht="15.75" x14ac:dyDescent="0.25">
      <c r="A24" s="45">
        <v>9</v>
      </c>
      <c r="B24" s="89" t="s">
        <v>48</v>
      </c>
      <c r="C24" s="90"/>
      <c r="D24" s="90"/>
      <c r="E24" s="90"/>
      <c r="F24" s="90"/>
      <c r="G24" s="91"/>
      <c r="H24" s="46"/>
      <c r="I24" s="60"/>
      <c r="K24" s="22" t="s">
        <v>11</v>
      </c>
      <c r="L24" s="23" t="s">
        <v>49</v>
      </c>
      <c r="M24" s="24" t="str">
        <f t="shared" si="0"/>
        <v>AK-NORTHWEST ARCTI</v>
      </c>
      <c r="N24" s="25">
        <v>679650</v>
      </c>
      <c r="O24" s="26" t="s">
        <v>13</v>
      </c>
      <c r="P24" s="27"/>
      <c r="Q24" s="27"/>
      <c r="R24" s="28"/>
    </row>
    <row r="25" spans="1:18" ht="15.75" x14ac:dyDescent="0.25">
      <c r="A25" s="45" t="s">
        <v>50</v>
      </c>
      <c r="B25" s="89" t="s">
        <v>51</v>
      </c>
      <c r="C25" s="90"/>
      <c r="D25" s="90"/>
      <c r="E25" s="90"/>
      <c r="F25" s="90"/>
      <c r="G25" s="91"/>
      <c r="H25" s="57"/>
      <c r="I25" s="60"/>
      <c r="K25" s="22" t="s">
        <v>11</v>
      </c>
      <c r="L25" s="23" t="s">
        <v>52</v>
      </c>
      <c r="M25" s="24" t="str">
        <f t="shared" si="0"/>
        <v>AK-PETERSBURG CENS</v>
      </c>
      <c r="N25" s="25">
        <v>679650</v>
      </c>
      <c r="O25" s="26" t="s">
        <v>13</v>
      </c>
      <c r="P25" s="27"/>
      <c r="Q25" s="27"/>
      <c r="R25" s="28"/>
    </row>
    <row r="26" spans="1:18" ht="15.75" x14ac:dyDescent="0.25">
      <c r="A26" s="61" t="s">
        <v>53</v>
      </c>
      <c r="B26" s="89" t="s">
        <v>54</v>
      </c>
      <c r="C26" s="90"/>
      <c r="D26" s="90"/>
      <c r="E26" s="90"/>
      <c r="F26" s="90"/>
      <c r="G26" s="62"/>
      <c r="H26" s="63"/>
      <c r="I26" s="64"/>
      <c r="K26" s="22" t="s">
        <v>11</v>
      </c>
      <c r="L26" s="23" t="s">
        <v>55</v>
      </c>
      <c r="M26" s="24" t="str">
        <f t="shared" si="0"/>
        <v>AK-PRINCE OF WALES</v>
      </c>
      <c r="N26" s="25">
        <v>679650</v>
      </c>
      <c r="O26" s="26" t="s">
        <v>13</v>
      </c>
      <c r="P26" s="27"/>
      <c r="Q26" s="27"/>
      <c r="R26" s="28"/>
    </row>
    <row r="27" spans="1:18" ht="15.75" x14ac:dyDescent="0.25">
      <c r="A27" s="48" t="s">
        <v>56</v>
      </c>
      <c r="B27" s="101" t="s">
        <v>57</v>
      </c>
      <c r="C27" s="102"/>
      <c r="D27" s="102"/>
      <c r="E27" s="102"/>
      <c r="F27" s="102"/>
      <c r="G27" s="103"/>
      <c r="H27" s="57"/>
      <c r="I27" s="65">
        <f>IF(I19="Purchase",I25,I26)</f>
        <v>0</v>
      </c>
      <c r="K27" s="22" t="s">
        <v>11</v>
      </c>
      <c r="L27" s="23" t="s">
        <v>58</v>
      </c>
      <c r="M27" s="24" t="str">
        <f t="shared" si="0"/>
        <v>AK-SITKA</v>
      </c>
      <c r="N27" s="25">
        <v>679650</v>
      </c>
      <c r="O27" s="26" t="s">
        <v>13</v>
      </c>
      <c r="P27" s="27"/>
      <c r="Q27" s="27"/>
      <c r="R27" s="28"/>
    </row>
    <row r="28" spans="1:18" ht="21" x14ac:dyDescent="0.35">
      <c r="A28" s="57"/>
      <c r="B28" s="66"/>
      <c r="C28" s="66"/>
      <c r="D28" s="66"/>
      <c r="E28" s="66"/>
      <c r="F28" s="66"/>
      <c r="G28" s="66"/>
      <c r="H28" s="57"/>
      <c r="I28" s="67" t="str">
        <f>IF(AND(I13=0,I14=0),"",IF(I16&lt;=0,"STOP-NO ELIGIBILITY",""))</f>
        <v/>
      </c>
      <c r="K28" s="22" t="s">
        <v>11</v>
      </c>
      <c r="L28" s="23" t="s">
        <v>59</v>
      </c>
      <c r="M28" s="24" t="str">
        <f t="shared" si="0"/>
        <v>AK-SKAGWAY MUNICIP</v>
      </c>
      <c r="N28" s="25">
        <v>679650</v>
      </c>
      <c r="O28" s="26" t="s">
        <v>13</v>
      </c>
      <c r="P28" s="27"/>
      <c r="Q28" s="27"/>
      <c r="R28" s="28"/>
    </row>
    <row r="29" spans="1:18" ht="15.75" x14ac:dyDescent="0.25">
      <c r="A29" s="33"/>
      <c r="B29" s="33"/>
      <c r="C29" s="33"/>
      <c r="D29" s="33"/>
      <c r="E29" s="33"/>
      <c r="F29" s="33"/>
      <c r="G29" s="33"/>
      <c r="H29" s="33"/>
      <c r="I29" s="33"/>
      <c r="K29" s="22" t="s">
        <v>11</v>
      </c>
      <c r="L29" s="23" t="s">
        <v>60</v>
      </c>
      <c r="M29" s="24" t="str">
        <f t="shared" si="0"/>
        <v>AK-SOUTHEAST FAIRB</v>
      </c>
      <c r="N29" s="25">
        <v>679650</v>
      </c>
      <c r="O29" s="26" t="s">
        <v>13</v>
      </c>
      <c r="P29" s="27"/>
      <c r="Q29" s="27"/>
      <c r="R29" s="28"/>
    </row>
    <row r="30" spans="1:18" ht="18" x14ac:dyDescent="0.25">
      <c r="A30" s="68" t="s">
        <v>61</v>
      </c>
      <c r="B30" s="69"/>
      <c r="C30" s="69"/>
      <c r="D30" s="69"/>
      <c r="E30" s="33"/>
      <c r="F30" s="33"/>
      <c r="G30" s="33"/>
      <c r="H30" s="33"/>
      <c r="I30" s="33"/>
      <c r="K30" s="22" t="s">
        <v>11</v>
      </c>
      <c r="L30" s="23" t="s">
        <v>62</v>
      </c>
      <c r="M30" s="24" t="str">
        <f t="shared" si="0"/>
        <v>AK-VALDEZ-CORDOVA</v>
      </c>
      <c r="N30" s="25">
        <v>679650</v>
      </c>
      <c r="O30" s="26" t="s">
        <v>13</v>
      </c>
      <c r="P30" s="27"/>
      <c r="Q30" s="27"/>
      <c r="R30" s="28"/>
    </row>
    <row r="31" spans="1:18" ht="15.75" x14ac:dyDescent="0.25">
      <c r="A31" s="45">
        <v>11</v>
      </c>
      <c r="B31" s="89" t="s">
        <v>63</v>
      </c>
      <c r="C31" s="90"/>
      <c r="D31" s="90"/>
      <c r="E31" s="90"/>
      <c r="F31" s="90"/>
      <c r="G31" s="91"/>
      <c r="H31" s="57"/>
      <c r="I31" s="60"/>
      <c r="K31" s="22" t="s">
        <v>11</v>
      </c>
      <c r="L31" s="23" t="s">
        <v>64</v>
      </c>
      <c r="M31" s="24" t="str">
        <f t="shared" si="0"/>
        <v>AK-WRANGELL CITY A</v>
      </c>
      <c r="N31" s="25">
        <v>679650</v>
      </c>
      <c r="O31" s="26" t="s">
        <v>13</v>
      </c>
      <c r="P31" s="27"/>
      <c r="Q31" s="27"/>
      <c r="R31" s="28"/>
    </row>
    <row r="32" spans="1:18" ht="15.75" x14ac:dyDescent="0.25">
      <c r="A32" s="45">
        <v>12</v>
      </c>
      <c r="B32" s="89" t="s">
        <v>65</v>
      </c>
      <c r="C32" s="90"/>
      <c r="D32" s="90"/>
      <c r="E32" s="90"/>
      <c r="F32" s="90"/>
      <c r="G32" s="91"/>
      <c r="H32" s="70" t="s">
        <v>32</v>
      </c>
      <c r="I32" s="60"/>
      <c r="K32" s="22" t="s">
        <v>11</v>
      </c>
      <c r="L32" s="23" t="s">
        <v>66</v>
      </c>
      <c r="M32" s="24" t="str">
        <f t="shared" si="0"/>
        <v>AK-YAKUTAT CITY</v>
      </c>
      <c r="N32" s="25">
        <v>679650</v>
      </c>
      <c r="O32" s="26" t="s">
        <v>13</v>
      </c>
      <c r="P32" s="27"/>
      <c r="Q32" s="27"/>
      <c r="R32" s="28"/>
    </row>
    <row r="33" spans="1:18" ht="15.75" x14ac:dyDescent="0.25">
      <c r="A33" s="48">
        <v>13</v>
      </c>
      <c r="B33" s="101" t="s">
        <v>67</v>
      </c>
      <c r="C33" s="102"/>
      <c r="D33" s="102"/>
      <c r="E33" s="102"/>
      <c r="F33" s="102"/>
      <c r="G33" s="103"/>
      <c r="H33" s="57"/>
      <c r="I33" s="71"/>
      <c r="K33" s="22" t="s">
        <v>11</v>
      </c>
      <c r="L33" s="23" t="s">
        <v>68</v>
      </c>
      <c r="M33" s="24" t="str">
        <f t="shared" si="0"/>
        <v>AK-YUKON-KOYUKUK</v>
      </c>
      <c r="N33" s="25">
        <v>679650</v>
      </c>
      <c r="O33" s="26" t="s">
        <v>13</v>
      </c>
      <c r="P33" s="27"/>
      <c r="Q33" s="27"/>
      <c r="R33" s="28"/>
    </row>
    <row r="34" spans="1:18" ht="15.75" x14ac:dyDescent="0.25">
      <c r="A34" s="57"/>
      <c r="B34" s="66"/>
      <c r="C34" s="66"/>
      <c r="D34" s="66"/>
      <c r="E34" s="66"/>
      <c r="F34" s="66"/>
      <c r="G34" s="66"/>
      <c r="H34" s="57"/>
      <c r="I34" s="57"/>
      <c r="K34" s="22" t="s">
        <v>69</v>
      </c>
      <c r="L34" s="23" t="s">
        <v>92</v>
      </c>
      <c r="M34" s="24" t="str">
        <f t="shared" si="0"/>
        <v>CA-ALAMEDA</v>
      </c>
      <c r="N34" s="25">
        <v>679650</v>
      </c>
      <c r="O34" s="26" t="s">
        <v>71</v>
      </c>
      <c r="P34" s="27"/>
      <c r="Q34" s="27"/>
      <c r="R34" s="28"/>
    </row>
    <row r="35" spans="1:18" ht="15.75" x14ac:dyDescent="0.25">
      <c r="A35" s="33"/>
      <c r="B35" s="33"/>
      <c r="C35" s="33"/>
      <c r="D35" s="33"/>
      <c r="E35" s="33"/>
      <c r="F35" s="33"/>
      <c r="G35" s="33"/>
      <c r="H35" s="33"/>
      <c r="I35" s="33"/>
      <c r="K35" s="22" t="s">
        <v>69</v>
      </c>
      <c r="L35" s="23" t="s">
        <v>93</v>
      </c>
      <c r="M35" s="24" t="str">
        <f t="shared" si="0"/>
        <v>CA-CONTRA COSTA</v>
      </c>
      <c r="N35" s="25">
        <v>679650</v>
      </c>
      <c r="O35" s="26" t="s">
        <v>71</v>
      </c>
      <c r="P35" s="27"/>
      <c r="Q35" s="27"/>
      <c r="R35" s="28"/>
    </row>
    <row r="36" spans="1:18" ht="18" x14ac:dyDescent="0.25">
      <c r="A36" s="115" t="s">
        <v>73</v>
      </c>
      <c r="B36" s="115"/>
      <c r="C36" s="115"/>
      <c r="D36" s="115"/>
      <c r="E36" s="115"/>
      <c r="F36" s="115"/>
      <c r="G36" s="115"/>
      <c r="H36" s="33"/>
      <c r="I36" s="33"/>
      <c r="K36" s="22" t="s">
        <v>69</v>
      </c>
      <c r="L36" s="23" t="s">
        <v>94</v>
      </c>
      <c r="M36" s="24" t="str">
        <f t="shared" si="0"/>
        <v>CA-LOS ANGELES</v>
      </c>
      <c r="N36" s="25">
        <v>679650</v>
      </c>
      <c r="O36" s="26" t="s">
        <v>71</v>
      </c>
      <c r="P36" s="27"/>
      <c r="Q36" s="27"/>
      <c r="R36" s="28"/>
    </row>
    <row r="37" spans="1:18" ht="15.75" x14ac:dyDescent="0.25">
      <c r="A37" s="45">
        <v>14</v>
      </c>
      <c r="B37" s="89" t="s">
        <v>75</v>
      </c>
      <c r="C37" s="90"/>
      <c r="D37" s="90"/>
      <c r="E37" s="90"/>
      <c r="F37" s="90"/>
      <c r="G37" s="91"/>
      <c r="H37" s="57"/>
      <c r="I37" s="60"/>
      <c r="K37" s="22" t="s">
        <v>69</v>
      </c>
      <c r="L37" s="23" t="s">
        <v>95</v>
      </c>
      <c r="M37" s="24" t="str">
        <f t="shared" si="0"/>
        <v>CA-MARIN</v>
      </c>
      <c r="N37" s="25">
        <v>679650</v>
      </c>
      <c r="O37" s="26" t="s">
        <v>71</v>
      </c>
      <c r="P37" s="27"/>
      <c r="Q37" s="27"/>
      <c r="R37" s="28"/>
    </row>
    <row r="38" spans="1:18" ht="15.75" x14ac:dyDescent="0.25">
      <c r="A38" s="45">
        <v>15</v>
      </c>
      <c r="B38" s="89" t="s">
        <v>77</v>
      </c>
      <c r="C38" s="90"/>
      <c r="D38" s="90"/>
      <c r="E38" s="90"/>
      <c r="F38" s="90"/>
      <c r="G38" s="91"/>
      <c r="H38" s="46" t="s">
        <v>78</v>
      </c>
      <c r="I38" s="60"/>
      <c r="K38" s="22" t="s">
        <v>69</v>
      </c>
      <c r="L38" s="23" t="s">
        <v>96</v>
      </c>
      <c r="M38" s="24" t="str">
        <f t="shared" si="0"/>
        <v>CA-NAPA</v>
      </c>
      <c r="N38" s="25">
        <v>679650</v>
      </c>
      <c r="O38" s="26" t="s">
        <v>71</v>
      </c>
      <c r="P38" s="27"/>
      <c r="Q38" s="27"/>
      <c r="R38" s="28"/>
    </row>
    <row r="39" spans="1:18" ht="15.75" x14ac:dyDescent="0.25">
      <c r="A39" s="45">
        <v>16</v>
      </c>
      <c r="B39" s="89" t="s">
        <v>80</v>
      </c>
      <c r="C39" s="90"/>
      <c r="D39" s="90"/>
      <c r="E39" s="90"/>
      <c r="F39" s="90"/>
      <c r="G39" s="91"/>
      <c r="H39" s="57"/>
      <c r="I39" s="60">
        <f>I37+I38</f>
        <v>0</v>
      </c>
      <c r="K39" s="22" t="s">
        <v>69</v>
      </c>
      <c r="L39" s="23" t="s">
        <v>97</v>
      </c>
      <c r="M39" s="24" t="str">
        <f t="shared" si="0"/>
        <v>CA-ORANGE</v>
      </c>
      <c r="N39" s="25">
        <v>679650</v>
      </c>
      <c r="O39" s="26" t="s">
        <v>71</v>
      </c>
      <c r="P39" s="27"/>
      <c r="Q39" s="27"/>
      <c r="R39" s="28"/>
    </row>
    <row r="40" spans="1:18" ht="16.5" customHeight="1" x14ac:dyDescent="0.25">
      <c r="A40" s="61">
        <v>17</v>
      </c>
      <c r="B40" s="92" t="s">
        <v>82</v>
      </c>
      <c r="C40" s="93"/>
      <c r="D40" s="93"/>
      <c r="E40" s="93"/>
      <c r="F40" s="93"/>
      <c r="G40" s="94"/>
      <c r="H40" s="72" t="s">
        <v>83</v>
      </c>
      <c r="I40" s="73">
        <f>I22</f>
        <v>0</v>
      </c>
      <c r="K40" s="22" t="s">
        <v>69</v>
      </c>
      <c r="L40" s="23" t="s">
        <v>98</v>
      </c>
      <c r="M40" s="24" t="str">
        <f t="shared" si="0"/>
        <v>CA-SAN BENITO</v>
      </c>
      <c r="N40" s="25">
        <v>679650</v>
      </c>
      <c r="O40" s="26" t="s">
        <v>71</v>
      </c>
      <c r="P40" s="27"/>
      <c r="Q40" s="27"/>
      <c r="R40" s="28"/>
    </row>
    <row r="41" spans="1:18" ht="16.5" thickBot="1" x14ac:dyDescent="0.3">
      <c r="A41" s="74">
        <v>18</v>
      </c>
      <c r="B41" s="95" t="s">
        <v>85</v>
      </c>
      <c r="C41" s="96"/>
      <c r="D41" s="96"/>
      <c r="E41" s="96"/>
      <c r="F41" s="96"/>
      <c r="G41" s="97"/>
      <c r="H41" s="63"/>
      <c r="I41" s="75"/>
      <c r="K41" s="22" t="s">
        <v>69</v>
      </c>
      <c r="L41" s="23" t="s">
        <v>99</v>
      </c>
      <c r="M41" s="24" t="str">
        <f t="shared" si="0"/>
        <v>CA-SAN FRANCISCO</v>
      </c>
      <c r="N41" s="25">
        <v>679650</v>
      </c>
      <c r="O41" s="26" t="s">
        <v>71</v>
      </c>
      <c r="P41" s="27"/>
      <c r="Q41" s="27"/>
      <c r="R41" s="28"/>
    </row>
    <row r="42" spans="1:18" ht="15.75" x14ac:dyDescent="0.25">
      <c r="A42" s="76"/>
      <c r="B42" s="76"/>
      <c r="C42" s="77"/>
      <c r="D42" s="78"/>
      <c r="E42" s="78"/>
      <c r="F42" s="78"/>
      <c r="G42" s="76"/>
      <c r="H42" s="76"/>
      <c r="I42" s="76"/>
      <c r="K42" s="22" t="s">
        <v>69</v>
      </c>
      <c r="L42" s="23" t="s">
        <v>100</v>
      </c>
      <c r="M42" s="24" t="str">
        <f t="shared" si="0"/>
        <v>CA-SAN MATEO</v>
      </c>
      <c r="N42" s="25">
        <v>679650</v>
      </c>
      <c r="O42" s="26" t="s">
        <v>71</v>
      </c>
      <c r="P42" s="27"/>
      <c r="Q42" s="27"/>
      <c r="R42" s="28"/>
    </row>
    <row r="43" spans="1:18" ht="15" customHeight="1" x14ac:dyDescent="0.25">
      <c r="A43" s="86"/>
      <c r="B43" s="79"/>
      <c r="C43" s="113"/>
      <c r="D43" s="114"/>
      <c r="E43" s="114"/>
      <c r="F43" s="114"/>
      <c r="G43" s="79"/>
      <c r="H43" s="79"/>
      <c r="I43" s="79"/>
      <c r="K43" s="22" t="s">
        <v>69</v>
      </c>
      <c r="L43" s="23" t="s">
        <v>101</v>
      </c>
      <c r="M43" s="24" t="str">
        <f t="shared" si="0"/>
        <v>CA-SANTA CLARA</v>
      </c>
      <c r="N43" s="25">
        <v>679650</v>
      </c>
      <c r="O43" s="26" t="s">
        <v>71</v>
      </c>
      <c r="P43" s="27"/>
      <c r="Q43" s="27"/>
      <c r="R43" s="28"/>
    </row>
    <row r="44" spans="1:18" ht="12.75" customHeight="1" x14ac:dyDescent="0.25">
      <c r="A44" s="80"/>
      <c r="B44" s="81"/>
      <c r="C44" s="81"/>
      <c r="D44" s="81"/>
      <c r="E44" s="81"/>
      <c r="F44" s="81"/>
      <c r="G44" s="81"/>
      <c r="H44" s="81"/>
      <c r="I44" s="81"/>
      <c r="K44" s="22" t="s">
        <v>69</v>
      </c>
      <c r="L44" s="23" t="s">
        <v>102</v>
      </c>
      <c r="M44" s="24" t="str">
        <f t="shared" si="0"/>
        <v>CA-SANTA CRUZ</v>
      </c>
      <c r="N44" s="25">
        <v>679650</v>
      </c>
      <c r="O44" s="26" t="s">
        <v>71</v>
      </c>
      <c r="P44" s="27"/>
      <c r="Q44" s="27"/>
      <c r="R44" s="28"/>
    </row>
    <row r="45" spans="1:18" ht="15.75" x14ac:dyDescent="0.25">
      <c r="A45" s="81"/>
      <c r="B45" s="81"/>
      <c r="C45" s="81"/>
      <c r="D45" s="81"/>
      <c r="E45" s="81"/>
      <c r="F45" s="81"/>
      <c r="G45" s="81"/>
      <c r="H45" s="81"/>
      <c r="I45" s="81"/>
      <c r="K45" s="22" t="s">
        <v>69</v>
      </c>
      <c r="L45" s="23" t="s">
        <v>103</v>
      </c>
      <c r="M45" s="24" t="str">
        <f t="shared" si="0"/>
        <v>CA-VENTURA</v>
      </c>
      <c r="N45" s="25">
        <v>672750</v>
      </c>
      <c r="O45" s="26" t="s">
        <v>71</v>
      </c>
      <c r="P45" s="27"/>
      <c r="Q45" s="27"/>
      <c r="R45" s="28"/>
    </row>
    <row r="46" spans="1:18" ht="13.5" customHeight="1" x14ac:dyDescent="0.25">
      <c r="A46" s="81"/>
      <c r="B46" s="81"/>
      <c r="C46" s="81"/>
      <c r="D46" s="81"/>
      <c r="E46" s="81"/>
      <c r="F46" s="81"/>
      <c r="G46" s="81"/>
      <c r="H46" s="81"/>
      <c r="I46" s="81"/>
      <c r="K46" s="22" t="s">
        <v>69</v>
      </c>
      <c r="L46" s="23" t="s">
        <v>90</v>
      </c>
      <c r="M46" s="24" t="str">
        <f t="shared" si="0"/>
        <v>CA-SAN DIEGO</v>
      </c>
      <c r="N46" s="25">
        <v>649750</v>
      </c>
      <c r="O46" s="26" t="s">
        <v>71</v>
      </c>
      <c r="P46" s="27"/>
      <c r="Q46" s="27"/>
      <c r="R46" s="28"/>
    </row>
    <row r="47" spans="1:18" ht="15.75" x14ac:dyDescent="0.25">
      <c r="A47" s="82"/>
      <c r="B47" s="82"/>
      <c r="C47" s="82"/>
      <c r="D47" s="82"/>
      <c r="E47" s="82"/>
      <c r="F47" s="82"/>
      <c r="G47" s="82"/>
      <c r="H47" s="82"/>
      <c r="I47" s="82"/>
      <c r="K47" s="22" t="s">
        <v>69</v>
      </c>
      <c r="L47" s="23" t="s">
        <v>89</v>
      </c>
      <c r="M47" s="24" t="str">
        <f t="shared" si="0"/>
        <v>CA-SONOMA</v>
      </c>
      <c r="N47" s="25">
        <v>648600</v>
      </c>
      <c r="O47" s="26" t="s">
        <v>71</v>
      </c>
      <c r="P47" s="27"/>
      <c r="Q47" s="27"/>
      <c r="R47" s="28"/>
    </row>
    <row r="48" spans="1:18" ht="19.5" customHeight="1" x14ac:dyDescent="0.25">
      <c r="A48" s="82"/>
      <c r="B48" s="82"/>
      <c r="C48" s="82"/>
      <c r="D48" s="82"/>
      <c r="E48" s="82"/>
      <c r="F48" s="82"/>
      <c r="G48" s="82"/>
      <c r="H48" s="82"/>
      <c r="I48" s="82"/>
      <c r="K48" s="22" t="s">
        <v>69</v>
      </c>
      <c r="L48" s="23" t="s">
        <v>91</v>
      </c>
      <c r="M48" s="24" t="str">
        <f t="shared" si="0"/>
        <v>CA-SANTA BARBARA</v>
      </c>
      <c r="N48" s="25">
        <v>625500</v>
      </c>
      <c r="O48" s="26" t="s">
        <v>71</v>
      </c>
      <c r="P48" s="27"/>
      <c r="Q48" s="27"/>
      <c r="R48" s="28"/>
    </row>
    <row r="49" spans="1:18" ht="15.75" x14ac:dyDescent="0.25">
      <c r="A49" s="82"/>
      <c r="B49" s="82"/>
      <c r="C49" s="82"/>
      <c r="D49" s="82"/>
      <c r="E49" s="82"/>
      <c r="F49" s="82"/>
      <c r="G49" s="82"/>
      <c r="H49" s="82"/>
      <c r="I49" s="82"/>
      <c r="K49" s="22" t="s">
        <v>69</v>
      </c>
      <c r="L49" s="23" t="s">
        <v>87</v>
      </c>
      <c r="M49" s="24" t="str">
        <f t="shared" si="0"/>
        <v>CA-MONTEREY</v>
      </c>
      <c r="N49" s="25">
        <v>615250</v>
      </c>
      <c r="O49" s="26" t="s">
        <v>71</v>
      </c>
      <c r="P49" s="27"/>
      <c r="Q49" s="27"/>
      <c r="R49" s="28"/>
    </row>
    <row r="50" spans="1:18" ht="15.75" x14ac:dyDescent="0.25">
      <c r="A50" s="82"/>
      <c r="B50" s="82"/>
      <c r="C50" s="82"/>
      <c r="D50" s="82"/>
      <c r="E50" s="82"/>
      <c r="F50" s="82"/>
      <c r="G50" s="82"/>
      <c r="H50" s="82"/>
      <c r="I50" s="82"/>
      <c r="K50" s="22" t="s">
        <v>69</v>
      </c>
      <c r="L50" s="23" t="s">
        <v>88</v>
      </c>
      <c r="M50" s="24" t="str">
        <f t="shared" si="0"/>
        <v>CA-SAN LUIS OBISPO</v>
      </c>
      <c r="N50" s="25">
        <v>615250</v>
      </c>
      <c r="O50" s="26" t="s">
        <v>71</v>
      </c>
      <c r="P50" s="27"/>
      <c r="Q50" s="27"/>
      <c r="R50" s="28"/>
    </row>
    <row r="51" spans="1:18" ht="20.25" customHeight="1" x14ac:dyDescent="0.25">
      <c r="A51" s="82"/>
      <c r="B51" s="82"/>
      <c r="C51" s="82"/>
      <c r="D51" s="82"/>
      <c r="E51" s="82"/>
      <c r="F51" s="82"/>
      <c r="G51" s="82"/>
      <c r="H51" s="82"/>
      <c r="I51" s="82"/>
      <c r="K51" s="22" t="s">
        <v>69</v>
      </c>
      <c r="L51" s="23" t="s">
        <v>86</v>
      </c>
      <c r="M51" s="24" t="str">
        <f t="shared" si="0"/>
        <v>CA-MONO</v>
      </c>
      <c r="N51" s="25">
        <v>529000</v>
      </c>
      <c r="O51" s="26" t="s">
        <v>71</v>
      </c>
      <c r="P51" s="27"/>
      <c r="Q51" s="27"/>
      <c r="R51" s="28"/>
    </row>
    <row r="52" spans="1:18" ht="15.75" x14ac:dyDescent="0.25">
      <c r="A52" s="82"/>
      <c r="B52" s="82"/>
      <c r="C52" s="82"/>
      <c r="D52" s="82"/>
      <c r="E52" s="82"/>
      <c r="F52" s="82"/>
      <c r="G52" s="82"/>
      <c r="H52" s="82"/>
      <c r="I52" s="82"/>
      <c r="K52" s="22" t="s">
        <v>69</v>
      </c>
      <c r="L52" s="23" t="s">
        <v>76</v>
      </c>
      <c r="M52" s="24" t="str">
        <f t="shared" si="0"/>
        <v>CA-EL DORADO</v>
      </c>
      <c r="N52" s="25">
        <v>517500</v>
      </c>
      <c r="O52" s="26" t="s">
        <v>71</v>
      </c>
      <c r="P52" s="27"/>
      <c r="Q52" s="27"/>
      <c r="R52" s="28"/>
    </row>
    <row r="53" spans="1:18" ht="15.75" customHeight="1" x14ac:dyDescent="0.25">
      <c r="A53" s="82"/>
      <c r="B53" s="82"/>
      <c r="C53" s="82"/>
      <c r="D53" s="82"/>
      <c r="E53" s="82"/>
      <c r="F53" s="82"/>
      <c r="G53" s="82"/>
      <c r="H53" s="82"/>
      <c r="I53" s="82"/>
      <c r="K53" s="22" t="s">
        <v>69</v>
      </c>
      <c r="L53" s="23" t="s">
        <v>79</v>
      </c>
      <c r="M53" s="24" t="str">
        <f t="shared" si="0"/>
        <v>CA-PLACER</v>
      </c>
      <c r="N53" s="25">
        <v>517500</v>
      </c>
      <c r="O53" s="26" t="s">
        <v>71</v>
      </c>
      <c r="P53" s="27"/>
      <c r="Q53" s="27"/>
      <c r="R53" s="28"/>
    </row>
    <row r="54" spans="1:18" ht="15.75" x14ac:dyDescent="0.25">
      <c r="A54" s="82"/>
      <c r="B54" s="82"/>
      <c r="C54" s="82"/>
      <c r="D54" s="82"/>
      <c r="E54" s="82"/>
      <c r="F54" s="82"/>
      <c r="G54" s="82"/>
      <c r="H54" s="82"/>
      <c r="I54" s="82"/>
      <c r="K54" s="22" t="s">
        <v>69</v>
      </c>
      <c r="L54" s="23" t="s">
        <v>81</v>
      </c>
      <c r="M54" s="24" t="str">
        <f t="shared" si="0"/>
        <v>CA-SACRAMENTO</v>
      </c>
      <c r="N54" s="25">
        <v>517500</v>
      </c>
      <c r="O54" s="26" t="s">
        <v>71</v>
      </c>
      <c r="P54" s="27"/>
      <c r="Q54" s="27"/>
      <c r="R54" s="28"/>
    </row>
    <row r="55" spans="1:18" ht="18.75" customHeight="1" x14ac:dyDescent="0.25">
      <c r="A55" s="82"/>
      <c r="B55" s="82"/>
      <c r="C55" s="82"/>
      <c r="D55" s="82"/>
      <c r="E55" s="82"/>
      <c r="F55" s="82"/>
      <c r="G55" s="82"/>
      <c r="H55" s="82"/>
      <c r="I55" s="82"/>
      <c r="K55" s="22" t="s">
        <v>69</v>
      </c>
      <c r="L55" s="23" t="s">
        <v>84</v>
      </c>
      <c r="M55" s="24" t="str">
        <f t="shared" si="0"/>
        <v>CA-YOLO</v>
      </c>
      <c r="N55" s="25">
        <v>517500</v>
      </c>
      <c r="O55" s="26" t="s">
        <v>71</v>
      </c>
      <c r="P55" s="27"/>
      <c r="Q55" s="27"/>
      <c r="R55" s="28"/>
    </row>
    <row r="56" spans="1:18" ht="18.75" customHeight="1" x14ac:dyDescent="0.25">
      <c r="A56" s="82"/>
      <c r="B56" s="82"/>
      <c r="C56" s="82"/>
      <c r="D56" s="82"/>
      <c r="E56" s="82"/>
      <c r="F56" s="82"/>
      <c r="G56" s="82"/>
      <c r="H56" s="82"/>
      <c r="I56" s="82"/>
      <c r="K56" s="22" t="s">
        <v>69</v>
      </c>
      <c r="L56" s="23" t="s">
        <v>74</v>
      </c>
      <c r="M56" s="24" t="str">
        <f t="shared" si="0"/>
        <v>CA-NEVADA</v>
      </c>
      <c r="N56" s="25">
        <v>477250</v>
      </c>
      <c r="O56" s="26" t="s">
        <v>71</v>
      </c>
      <c r="P56" s="27"/>
      <c r="Q56" s="27"/>
      <c r="R56" s="28"/>
    </row>
    <row r="57" spans="1:18" ht="15.75" x14ac:dyDescent="0.25">
      <c r="A57" s="82"/>
      <c r="B57" s="82"/>
      <c r="C57" s="82"/>
      <c r="D57" s="82"/>
      <c r="E57" s="82"/>
      <c r="F57" s="82"/>
      <c r="G57" s="82"/>
      <c r="H57" s="82"/>
      <c r="I57" s="82"/>
      <c r="K57" s="22" t="s">
        <v>69</v>
      </c>
      <c r="L57" s="23" t="s">
        <v>72</v>
      </c>
      <c r="M57" s="24" t="str">
        <f t="shared" si="0"/>
        <v>CA-ALPINE</v>
      </c>
      <c r="N57" s="25">
        <v>463450</v>
      </c>
      <c r="O57" s="26" t="s">
        <v>71</v>
      </c>
      <c r="P57" s="27"/>
      <c r="Q57" s="27"/>
      <c r="R57" s="28"/>
    </row>
    <row r="58" spans="1:18" ht="16.5" customHeight="1" x14ac:dyDescent="0.25">
      <c r="A58" s="82"/>
      <c r="B58" s="82"/>
      <c r="C58" s="82"/>
      <c r="D58" s="82"/>
      <c r="E58" s="82"/>
      <c r="F58" s="82"/>
      <c r="G58" s="82"/>
      <c r="H58" s="82"/>
      <c r="I58" s="82"/>
      <c r="K58" s="22" t="s">
        <v>69</v>
      </c>
      <c r="L58" s="23" t="s">
        <v>70</v>
      </c>
      <c r="M58" s="24" t="str">
        <f t="shared" si="0"/>
        <v>CA-SOLANO</v>
      </c>
      <c r="N58" s="25">
        <v>460000</v>
      </c>
      <c r="O58" s="26" t="s">
        <v>71</v>
      </c>
      <c r="P58" s="27"/>
      <c r="Q58" s="27"/>
      <c r="R58" s="28"/>
    </row>
    <row r="59" spans="1:18" ht="15.75" x14ac:dyDescent="0.25">
      <c r="K59" s="22" t="s">
        <v>104</v>
      </c>
      <c r="L59" s="23" t="s">
        <v>120</v>
      </c>
      <c r="M59" s="24" t="str">
        <f t="shared" si="0"/>
        <v>CO-GARFIELD</v>
      </c>
      <c r="N59" s="25">
        <v>679650</v>
      </c>
      <c r="O59" s="26" t="s">
        <v>13</v>
      </c>
      <c r="P59" s="27"/>
      <c r="Q59" s="27"/>
      <c r="R59" s="28"/>
    </row>
    <row r="60" spans="1:18" ht="15.75" x14ac:dyDescent="0.25">
      <c r="K60" s="22" t="s">
        <v>104</v>
      </c>
      <c r="L60" s="23" t="s">
        <v>121</v>
      </c>
      <c r="M60" s="24" t="str">
        <f t="shared" si="0"/>
        <v>CO-PITKIN</v>
      </c>
      <c r="N60" s="25">
        <v>679650</v>
      </c>
      <c r="O60" s="26" t="s">
        <v>13</v>
      </c>
      <c r="P60" s="27"/>
      <c r="Q60" s="27"/>
      <c r="R60" s="28"/>
    </row>
    <row r="61" spans="1:18" ht="15.75" x14ac:dyDescent="0.25">
      <c r="K61" s="22" t="s">
        <v>104</v>
      </c>
      <c r="L61" s="23" t="s">
        <v>119</v>
      </c>
      <c r="M61" s="24" t="str">
        <f t="shared" si="0"/>
        <v>CO-EAGLE</v>
      </c>
      <c r="N61" s="25">
        <v>636150</v>
      </c>
      <c r="O61" s="26" t="s">
        <v>13</v>
      </c>
      <c r="P61" s="27"/>
      <c r="Q61" s="27"/>
      <c r="R61" s="28"/>
    </row>
    <row r="62" spans="1:18" ht="15.75" x14ac:dyDescent="0.25">
      <c r="K62" s="22" t="s">
        <v>104</v>
      </c>
      <c r="L62" s="23" t="s">
        <v>115</v>
      </c>
      <c r="M62" s="24" t="str">
        <f t="shared" si="0"/>
        <v>CO-LAKE</v>
      </c>
      <c r="N62" s="25">
        <v>625500</v>
      </c>
      <c r="O62" s="26" t="s">
        <v>13</v>
      </c>
      <c r="P62" s="27"/>
      <c r="Q62" s="27"/>
      <c r="R62" s="28"/>
    </row>
    <row r="63" spans="1:18" ht="15.75" x14ac:dyDescent="0.25">
      <c r="K63" s="22" t="s">
        <v>104</v>
      </c>
      <c r="L63" s="23" t="s">
        <v>116</v>
      </c>
      <c r="M63" s="24" t="str">
        <f t="shared" si="0"/>
        <v>CO-ROUTT</v>
      </c>
      <c r="N63" s="25">
        <v>625500</v>
      </c>
      <c r="O63" s="26" t="s">
        <v>13</v>
      </c>
      <c r="P63" s="27"/>
      <c r="Q63" s="27"/>
      <c r="R63" s="28"/>
    </row>
    <row r="64" spans="1:18" ht="15.75" x14ac:dyDescent="0.25">
      <c r="K64" s="22" t="s">
        <v>104</v>
      </c>
      <c r="L64" s="23" t="s">
        <v>117</v>
      </c>
      <c r="M64" s="24" t="str">
        <f t="shared" si="0"/>
        <v>CO-SAN MIGUEL</v>
      </c>
      <c r="N64" s="25">
        <v>625500</v>
      </c>
      <c r="O64" s="26" t="s">
        <v>13</v>
      </c>
      <c r="P64" s="27"/>
      <c r="Q64" s="27"/>
      <c r="R64" s="28"/>
    </row>
    <row r="65" spans="11:18" ht="15.75" x14ac:dyDescent="0.25">
      <c r="K65" s="22" t="s">
        <v>104</v>
      </c>
      <c r="L65" s="23" t="s">
        <v>118</v>
      </c>
      <c r="M65" s="24" t="str">
        <f t="shared" si="0"/>
        <v>CO-SUMMIT</v>
      </c>
      <c r="N65" s="25">
        <v>625500</v>
      </c>
      <c r="O65" s="26" t="s">
        <v>13</v>
      </c>
      <c r="P65" s="27"/>
      <c r="Q65" s="27"/>
      <c r="R65" s="28"/>
    </row>
    <row r="66" spans="11:18" ht="15.75" x14ac:dyDescent="0.25">
      <c r="K66" s="22" t="s">
        <v>104</v>
      </c>
      <c r="L66" s="23" t="s">
        <v>114</v>
      </c>
      <c r="M66" s="24" t="str">
        <f t="shared" si="0"/>
        <v>CO-BOULDER</v>
      </c>
      <c r="N66" s="25">
        <v>578450</v>
      </c>
      <c r="O66" s="26" t="s">
        <v>13</v>
      </c>
      <c r="P66" s="27"/>
      <c r="Q66" s="27"/>
      <c r="R66" s="28"/>
    </row>
    <row r="67" spans="11:18" ht="15.75" x14ac:dyDescent="0.25">
      <c r="K67" s="22" t="s">
        <v>104</v>
      </c>
      <c r="L67" s="23" t="s">
        <v>105</v>
      </c>
      <c r="M67" s="24" t="str">
        <f t="shared" si="0"/>
        <v>CO-ADAMS</v>
      </c>
      <c r="N67" s="25">
        <v>529000</v>
      </c>
      <c r="O67" s="26" t="s">
        <v>13</v>
      </c>
      <c r="P67" s="27"/>
      <c r="Q67" s="27"/>
      <c r="R67" s="28"/>
    </row>
    <row r="68" spans="11:18" ht="15.75" x14ac:dyDescent="0.25">
      <c r="K68" s="22" t="s">
        <v>104</v>
      </c>
      <c r="L68" s="23" t="s">
        <v>106</v>
      </c>
      <c r="M68" s="24" t="str">
        <f t="shared" si="0"/>
        <v>CO-ARAPAHOE</v>
      </c>
      <c r="N68" s="25">
        <v>529000</v>
      </c>
      <c r="O68" s="26" t="s">
        <v>13</v>
      </c>
      <c r="P68" s="27"/>
      <c r="Q68" s="27"/>
      <c r="R68" s="28"/>
    </row>
    <row r="69" spans="11:18" ht="15.75" x14ac:dyDescent="0.25">
      <c r="K69" s="22" t="s">
        <v>104</v>
      </c>
      <c r="L69" s="23" t="s">
        <v>107</v>
      </c>
      <c r="M69" s="24" t="str">
        <f t="shared" si="0"/>
        <v>CO-BROOMFIELD</v>
      </c>
      <c r="N69" s="25">
        <v>529000</v>
      </c>
      <c r="O69" s="26" t="s">
        <v>13</v>
      </c>
      <c r="P69" s="27"/>
      <c r="Q69" s="27"/>
      <c r="R69" s="28"/>
    </row>
    <row r="70" spans="11:18" ht="15.75" x14ac:dyDescent="0.25">
      <c r="K70" s="22" t="s">
        <v>104</v>
      </c>
      <c r="L70" s="23" t="s">
        <v>108</v>
      </c>
      <c r="M70" s="24" t="str">
        <f t="shared" ref="M70:M133" si="1">CONCATENATE(K70,"-",L70)</f>
        <v>CO-CLEAR CREEK</v>
      </c>
      <c r="N70" s="25">
        <v>529000</v>
      </c>
      <c r="O70" s="26" t="s">
        <v>13</v>
      </c>
      <c r="P70" s="27"/>
      <c r="Q70" s="27"/>
      <c r="R70" s="28"/>
    </row>
    <row r="71" spans="11:18" ht="15.75" x14ac:dyDescent="0.25">
      <c r="K71" s="22" t="s">
        <v>104</v>
      </c>
      <c r="L71" s="23" t="s">
        <v>13</v>
      </c>
      <c r="M71" s="24" t="str">
        <f t="shared" si="1"/>
        <v>CO-DENVER</v>
      </c>
      <c r="N71" s="25">
        <v>529000</v>
      </c>
      <c r="O71" s="26" t="s">
        <v>13</v>
      </c>
      <c r="P71" s="27"/>
      <c r="Q71" s="27"/>
      <c r="R71" s="28"/>
    </row>
    <row r="72" spans="11:18" ht="15.75" x14ac:dyDescent="0.25">
      <c r="K72" s="22" t="s">
        <v>104</v>
      </c>
      <c r="L72" s="23" t="s">
        <v>109</v>
      </c>
      <c r="M72" s="24" t="str">
        <f t="shared" si="1"/>
        <v>CO-DOUGLAS</v>
      </c>
      <c r="N72" s="25">
        <v>529000</v>
      </c>
      <c r="O72" s="26" t="s">
        <v>13</v>
      </c>
      <c r="P72" s="27"/>
      <c r="Q72" s="27"/>
      <c r="R72" s="28"/>
    </row>
    <row r="73" spans="11:18" ht="15.75" x14ac:dyDescent="0.25">
      <c r="K73" s="22" t="s">
        <v>104</v>
      </c>
      <c r="L73" s="23" t="s">
        <v>110</v>
      </c>
      <c r="M73" s="24" t="str">
        <f t="shared" si="1"/>
        <v>CO-ELBERT</v>
      </c>
      <c r="N73" s="25">
        <v>529000</v>
      </c>
      <c r="O73" s="26" t="s">
        <v>13</v>
      </c>
      <c r="P73" s="27"/>
      <c r="Q73" s="27"/>
      <c r="R73" s="28"/>
    </row>
    <row r="74" spans="11:18" ht="15.75" x14ac:dyDescent="0.25">
      <c r="K74" s="22" t="s">
        <v>104</v>
      </c>
      <c r="L74" s="23" t="s">
        <v>111</v>
      </c>
      <c r="M74" s="24" t="str">
        <f t="shared" si="1"/>
        <v>CO-GILPIN</v>
      </c>
      <c r="N74" s="25">
        <v>529000</v>
      </c>
      <c r="O74" s="26" t="s">
        <v>13</v>
      </c>
      <c r="P74" s="27"/>
      <c r="Q74" s="27"/>
      <c r="R74" s="28"/>
    </row>
    <row r="75" spans="11:18" ht="15.75" x14ac:dyDescent="0.25">
      <c r="K75" s="22" t="s">
        <v>104</v>
      </c>
      <c r="L75" s="23" t="s">
        <v>112</v>
      </c>
      <c r="M75" s="24" t="str">
        <f t="shared" si="1"/>
        <v>CO-JEFFERSON</v>
      </c>
      <c r="N75" s="25">
        <v>529000</v>
      </c>
      <c r="O75" s="26" t="s">
        <v>13</v>
      </c>
      <c r="P75" s="27"/>
      <c r="Q75" s="27"/>
      <c r="R75" s="28"/>
    </row>
    <row r="76" spans="11:18" ht="15.75" x14ac:dyDescent="0.25">
      <c r="K76" s="22" t="s">
        <v>104</v>
      </c>
      <c r="L76" s="23" t="s">
        <v>113</v>
      </c>
      <c r="M76" s="24" t="str">
        <f t="shared" si="1"/>
        <v>CO-PARK</v>
      </c>
      <c r="N76" s="25">
        <v>529000</v>
      </c>
      <c r="O76" s="26" t="s">
        <v>13</v>
      </c>
      <c r="P76" s="27"/>
      <c r="Q76" s="27"/>
      <c r="R76" s="28"/>
    </row>
    <row r="77" spans="11:18" ht="15.75" x14ac:dyDescent="0.25">
      <c r="K77" s="22" t="s">
        <v>122</v>
      </c>
      <c r="L77" s="23" t="s">
        <v>123</v>
      </c>
      <c r="M77" s="24" t="str">
        <f t="shared" si="1"/>
        <v>CT-FAIRFIELD</v>
      </c>
      <c r="N77" s="25">
        <v>601450</v>
      </c>
      <c r="O77" s="26" t="s">
        <v>124</v>
      </c>
      <c r="P77" s="27"/>
      <c r="Q77" s="27"/>
      <c r="R77" s="28"/>
    </row>
    <row r="78" spans="11:18" ht="15.75" x14ac:dyDescent="0.25">
      <c r="K78" s="22" t="s">
        <v>125</v>
      </c>
      <c r="L78" s="23" t="s">
        <v>126</v>
      </c>
      <c r="M78" s="24" t="str">
        <f t="shared" si="1"/>
        <v>DC-DISTRICT OF COL</v>
      </c>
      <c r="N78" s="25">
        <v>679650</v>
      </c>
      <c r="O78" s="26" t="s">
        <v>127</v>
      </c>
      <c r="P78" s="27"/>
      <c r="Q78" s="27"/>
      <c r="R78" s="28"/>
    </row>
    <row r="79" spans="11:18" ht="15.75" x14ac:dyDescent="0.25">
      <c r="K79" s="22" t="s">
        <v>128</v>
      </c>
      <c r="L79" s="23" t="s">
        <v>130</v>
      </c>
      <c r="M79" s="24" t="str">
        <f t="shared" si="1"/>
        <v>FL-MONROE</v>
      </c>
      <c r="N79" s="25">
        <v>529000</v>
      </c>
      <c r="O79" s="26" t="s">
        <v>129</v>
      </c>
      <c r="P79" s="27"/>
      <c r="Q79" s="27"/>
      <c r="R79" s="28"/>
    </row>
    <row r="80" spans="11:18" ht="15.75" x14ac:dyDescent="0.25">
      <c r="K80" s="22" t="s">
        <v>131</v>
      </c>
      <c r="L80" s="23" t="s">
        <v>132</v>
      </c>
      <c r="M80" s="24" t="str">
        <f t="shared" si="1"/>
        <v>GA-GREENE</v>
      </c>
      <c r="N80" s="25">
        <v>515200</v>
      </c>
      <c r="O80" s="26" t="s">
        <v>133</v>
      </c>
      <c r="P80" s="27"/>
      <c r="Q80" s="27"/>
      <c r="R80" s="28"/>
    </row>
    <row r="81" spans="11:18" ht="15.75" x14ac:dyDescent="0.25">
      <c r="K81" s="22" t="s">
        <v>134</v>
      </c>
      <c r="L81" s="23" t="s">
        <v>135</v>
      </c>
      <c r="M81" s="24" t="str">
        <f t="shared" si="1"/>
        <v>GU-GUAM</v>
      </c>
      <c r="N81" s="25">
        <v>679650</v>
      </c>
      <c r="O81" s="26" t="s">
        <v>136</v>
      </c>
      <c r="P81" s="27"/>
      <c r="Q81" s="27"/>
      <c r="R81" s="28"/>
    </row>
    <row r="82" spans="11:18" ht="15.75" x14ac:dyDescent="0.25">
      <c r="K82" s="22" t="s">
        <v>137</v>
      </c>
      <c r="L82" s="23" t="s">
        <v>136</v>
      </c>
      <c r="M82" s="24" t="str">
        <f t="shared" si="1"/>
        <v>HI-HONOLULU</v>
      </c>
      <c r="N82" s="25">
        <v>721050</v>
      </c>
      <c r="O82" s="26" t="s">
        <v>136</v>
      </c>
      <c r="P82" s="27"/>
      <c r="Q82" s="27"/>
      <c r="R82" s="28"/>
    </row>
    <row r="83" spans="11:18" ht="15.75" x14ac:dyDescent="0.25">
      <c r="K83" s="22" t="s">
        <v>137</v>
      </c>
      <c r="L83" s="23" t="s">
        <v>141</v>
      </c>
      <c r="M83" s="24" t="str">
        <f t="shared" si="1"/>
        <v>HI-KAUAI</v>
      </c>
      <c r="N83" s="25">
        <v>713000</v>
      </c>
      <c r="O83" s="26" t="s">
        <v>136</v>
      </c>
      <c r="P83" s="27"/>
      <c r="Q83" s="27"/>
      <c r="R83" s="28"/>
    </row>
    <row r="84" spans="11:18" ht="15.75" x14ac:dyDescent="0.25">
      <c r="K84" s="22" t="s">
        <v>137</v>
      </c>
      <c r="L84" s="23" t="s">
        <v>138</v>
      </c>
      <c r="M84" s="24" t="str">
        <f t="shared" si="1"/>
        <v>HI-HAWAII</v>
      </c>
      <c r="N84" s="25">
        <v>679650</v>
      </c>
      <c r="O84" s="26" t="s">
        <v>136</v>
      </c>
      <c r="P84" s="27"/>
      <c r="Q84" s="27"/>
      <c r="R84" s="28"/>
    </row>
    <row r="85" spans="11:18" ht="15.75" x14ac:dyDescent="0.25">
      <c r="K85" s="22" t="s">
        <v>137</v>
      </c>
      <c r="L85" s="23" t="s">
        <v>139</v>
      </c>
      <c r="M85" s="24" t="str">
        <f t="shared" si="1"/>
        <v>HI-KALAWAO</v>
      </c>
      <c r="N85" s="25">
        <v>679650</v>
      </c>
      <c r="O85" s="26" t="s">
        <v>136</v>
      </c>
      <c r="P85" s="27"/>
      <c r="Q85" s="27"/>
      <c r="R85" s="28"/>
    </row>
    <row r="86" spans="11:18" ht="15.75" x14ac:dyDescent="0.25">
      <c r="K86" s="22" t="s">
        <v>137</v>
      </c>
      <c r="L86" s="23" t="s">
        <v>140</v>
      </c>
      <c r="M86" s="24" t="str">
        <f t="shared" si="1"/>
        <v>HI-MAUI</v>
      </c>
      <c r="N86" s="25">
        <v>679650</v>
      </c>
      <c r="O86" s="26" t="s">
        <v>136</v>
      </c>
      <c r="P86" s="27"/>
      <c r="Q86" s="27"/>
      <c r="R86" s="28"/>
    </row>
    <row r="87" spans="11:18" ht="15.75" x14ac:dyDescent="0.25">
      <c r="K87" s="22" t="s">
        <v>142</v>
      </c>
      <c r="L87" s="23" t="s">
        <v>146</v>
      </c>
      <c r="M87" s="24" t="str">
        <f t="shared" si="1"/>
        <v>ID-TETON</v>
      </c>
      <c r="N87" s="25">
        <v>679650</v>
      </c>
      <c r="O87" s="26" t="s">
        <v>13</v>
      </c>
      <c r="P87" s="27"/>
      <c r="Q87" s="27"/>
      <c r="R87" s="28"/>
    </row>
    <row r="88" spans="11:18" ht="15.75" x14ac:dyDescent="0.25">
      <c r="K88" s="22" t="s">
        <v>142</v>
      </c>
      <c r="L88" s="23" t="s">
        <v>143</v>
      </c>
      <c r="M88" s="24" t="str">
        <f t="shared" si="1"/>
        <v>ID-BLAINE</v>
      </c>
      <c r="N88" s="25">
        <v>625500</v>
      </c>
      <c r="O88" s="26" t="s">
        <v>13</v>
      </c>
      <c r="P88" s="27"/>
      <c r="Q88" s="27"/>
      <c r="R88" s="28"/>
    </row>
    <row r="89" spans="11:18" ht="15.75" x14ac:dyDescent="0.25">
      <c r="K89" s="22" t="s">
        <v>142</v>
      </c>
      <c r="L89" s="23" t="s">
        <v>144</v>
      </c>
      <c r="M89" s="24" t="str">
        <f t="shared" si="1"/>
        <v>ID-CAMAS</v>
      </c>
      <c r="N89" s="25">
        <v>625500</v>
      </c>
      <c r="O89" s="26" t="s">
        <v>13</v>
      </c>
      <c r="P89" s="27"/>
      <c r="Q89" s="27"/>
      <c r="R89" s="28"/>
    </row>
    <row r="90" spans="11:18" ht="15.75" x14ac:dyDescent="0.25">
      <c r="K90" s="22" t="s">
        <v>142</v>
      </c>
      <c r="L90" s="23" t="s">
        <v>145</v>
      </c>
      <c r="M90" s="24" t="str">
        <f t="shared" si="1"/>
        <v>ID-LINCOLN</v>
      </c>
      <c r="N90" s="25">
        <v>625500</v>
      </c>
      <c r="O90" s="26" t="s">
        <v>13</v>
      </c>
      <c r="P90" s="27"/>
      <c r="Q90" s="27"/>
      <c r="R90" s="28"/>
    </row>
    <row r="91" spans="11:18" ht="15.75" x14ac:dyDescent="0.25">
      <c r="K91" s="22" t="s">
        <v>147</v>
      </c>
      <c r="L91" s="23" t="s">
        <v>153</v>
      </c>
      <c r="M91" s="24" t="str">
        <f t="shared" si="1"/>
        <v>MA-DUKES</v>
      </c>
      <c r="N91" s="25">
        <v>679650</v>
      </c>
      <c r="O91" s="26" t="s">
        <v>124</v>
      </c>
      <c r="P91" s="27"/>
      <c r="Q91" s="27"/>
      <c r="R91" s="28"/>
    </row>
    <row r="92" spans="11:18" ht="15.75" x14ac:dyDescent="0.25">
      <c r="K92" s="22" t="s">
        <v>147</v>
      </c>
      <c r="L92" s="23" t="s">
        <v>154</v>
      </c>
      <c r="M92" s="24" t="str">
        <f t="shared" si="1"/>
        <v>MA-NANTUCKET</v>
      </c>
      <c r="N92" s="25">
        <v>679650</v>
      </c>
      <c r="O92" s="26" t="s">
        <v>124</v>
      </c>
      <c r="P92" s="27"/>
      <c r="Q92" s="27"/>
      <c r="R92" s="28"/>
    </row>
    <row r="93" spans="11:18" ht="15.75" x14ac:dyDescent="0.25">
      <c r="K93" s="22" t="s">
        <v>147</v>
      </c>
      <c r="L93" s="23" t="s">
        <v>148</v>
      </c>
      <c r="M93" s="24" t="str">
        <f t="shared" si="1"/>
        <v>MA-ESSEX</v>
      </c>
      <c r="N93" s="25">
        <v>603750</v>
      </c>
      <c r="O93" s="26" t="s">
        <v>124</v>
      </c>
      <c r="P93" s="27"/>
      <c r="Q93" s="27"/>
      <c r="R93" s="28"/>
    </row>
    <row r="94" spans="11:18" ht="15.75" x14ac:dyDescent="0.25">
      <c r="K94" s="22" t="s">
        <v>147</v>
      </c>
      <c r="L94" s="23" t="s">
        <v>149</v>
      </c>
      <c r="M94" s="24" t="str">
        <f t="shared" si="1"/>
        <v>MA-MIDDLESEX</v>
      </c>
      <c r="N94" s="25">
        <v>603750</v>
      </c>
      <c r="O94" s="26" t="s">
        <v>124</v>
      </c>
      <c r="P94" s="27"/>
      <c r="Q94" s="27"/>
      <c r="R94" s="28"/>
    </row>
    <row r="95" spans="11:18" ht="15.75" x14ac:dyDescent="0.25">
      <c r="K95" s="22" t="s">
        <v>147</v>
      </c>
      <c r="L95" s="23" t="s">
        <v>150</v>
      </c>
      <c r="M95" s="24" t="str">
        <f t="shared" si="1"/>
        <v>MA-NORFOLK</v>
      </c>
      <c r="N95" s="25">
        <v>603750</v>
      </c>
      <c r="O95" s="26" t="s">
        <v>124</v>
      </c>
      <c r="P95" s="27"/>
      <c r="Q95" s="27"/>
      <c r="R95" s="28"/>
    </row>
    <row r="96" spans="11:18" ht="15.75" x14ac:dyDescent="0.25">
      <c r="K96" s="22" t="s">
        <v>147</v>
      </c>
      <c r="L96" s="23" t="s">
        <v>151</v>
      </c>
      <c r="M96" s="24" t="str">
        <f t="shared" si="1"/>
        <v>MA-PLYMOUTH</v>
      </c>
      <c r="N96" s="25">
        <v>603750</v>
      </c>
      <c r="O96" s="26" t="s">
        <v>124</v>
      </c>
      <c r="P96" s="27"/>
      <c r="Q96" s="27"/>
      <c r="R96" s="28"/>
    </row>
    <row r="97" spans="11:18" ht="15.75" x14ac:dyDescent="0.25">
      <c r="K97" s="22" t="s">
        <v>147</v>
      </c>
      <c r="L97" s="23" t="s">
        <v>152</v>
      </c>
      <c r="M97" s="24" t="str">
        <f t="shared" si="1"/>
        <v>MA-SUFFOLK</v>
      </c>
      <c r="N97" s="25">
        <v>603750</v>
      </c>
      <c r="O97" s="26" t="s">
        <v>124</v>
      </c>
      <c r="P97" s="27"/>
      <c r="Q97" s="27"/>
      <c r="R97" s="28"/>
    </row>
    <row r="98" spans="11:18" ht="15.75" x14ac:dyDescent="0.25">
      <c r="K98" s="22" t="s">
        <v>155</v>
      </c>
      <c r="L98" s="23" t="s">
        <v>163</v>
      </c>
      <c r="M98" s="24" t="str">
        <f t="shared" si="1"/>
        <v>MD-CALVERT</v>
      </c>
      <c r="N98" s="25">
        <v>679650</v>
      </c>
      <c r="O98" s="26" t="s">
        <v>127</v>
      </c>
      <c r="P98" s="27"/>
      <c r="Q98" s="27"/>
      <c r="R98" s="28"/>
    </row>
    <row r="99" spans="11:18" ht="15.75" x14ac:dyDescent="0.25">
      <c r="K99" s="22" t="s">
        <v>155</v>
      </c>
      <c r="L99" s="23" t="s">
        <v>164</v>
      </c>
      <c r="M99" s="24" t="str">
        <f t="shared" si="1"/>
        <v>MD-CHARLES</v>
      </c>
      <c r="N99" s="25">
        <v>679650</v>
      </c>
      <c r="O99" s="26" t="s">
        <v>127</v>
      </c>
      <c r="P99" s="27"/>
      <c r="Q99" s="27"/>
      <c r="R99" s="28"/>
    </row>
    <row r="100" spans="11:18" ht="15.75" x14ac:dyDescent="0.25">
      <c r="K100" s="22" t="s">
        <v>155</v>
      </c>
      <c r="L100" s="23" t="s">
        <v>165</v>
      </c>
      <c r="M100" s="24" t="str">
        <f t="shared" si="1"/>
        <v>MD-FREDERICK</v>
      </c>
      <c r="N100" s="25">
        <v>679650</v>
      </c>
      <c r="O100" s="26" t="s">
        <v>127</v>
      </c>
      <c r="P100" s="27"/>
      <c r="Q100" s="27"/>
      <c r="R100" s="28"/>
    </row>
    <row r="101" spans="11:18" ht="15.75" x14ac:dyDescent="0.25">
      <c r="K101" s="22" t="s">
        <v>155</v>
      </c>
      <c r="L101" s="23" t="s">
        <v>166</v>
      </c>
      <c r="M101" s="24" t="str">
        <f t="shared" si="1"/>
        <v>MD-MONTGOMERY</v>
      </c>
      <c r="N101" s="25">
        <v>679650</v>
      </c>
      <c r="O101" s="26" t="s">
        <v>127</v>
      </c>
      <c r="P101" s="27"/>
      <c r="Q101" s="27"/>
      <c r="R101" s="28"/>
    </row>
    <row r="102" spans="11:18" ht="15.75" x14ac:dyDescent="0.25">
      <c r="K102" s="22" t="s">
        <v>155</v>
      </c>
      <c r="L102" s="23" t="s">
        <v>167</v>
      </c>
      <c r="M102" s="24" t="str">
        <f t="shared" si="1"/>
        <v>MD-PRINCE GEORGE'S</v>
      </c>
      <c r="N102" s="25">
        <v>679650</v>
      </c>
      <c r="O102" s="26" t="s">
        <v>127</v>
      </c>
      <c r="P102" s="27"/>
      <c r="Q102" s="27"/>
      <c r="R102" s="28"/>
    </row>
    <row r="103" spans="11:18" ht="15.75" x14ac:dyDescent="0.25">
      <c r="K103" s="22" t="s">
        <v>155</v>
      </c>
      <c r="L103" s="23" t="s">
        <v>156</v>
      </c>
      <c r="M103" s="24" t="str">
        <f t="shared" si="1"/>
        <v>MD-ANNE ARUNDEL</v>
      </c>
      <c r="N103" s="25">
        <v>517500</v>
      </c>
      <c r="O103" s="26" t="s">
        <v>127</v>
      </c>
      <c r="P103" s="27"/>
      <c r="Q103" s="27"/>
      <c r="R103" s="28"/>
    </row>
    <row r="104" spans="11:18" ht="15.75" x14ac:dyDescent="0.25">
      <c r="K104" s="22" t="s">
        <v>155</v>
      </c>
      <c r="L104" s="23" t="s">
        <v>157</v>
      </c>
      <c r="M104" s="24" t="str">
        <f t="shared" si="1"/>
        <v>MD-BALTIMORE</v>
      </c>
      <c r="N104" s="25">
        <v>517500</v>
      </c>
      <c r="O104" s="26" t="s">
        <v>127</v>
      </c>
      <c r="P104" s="27"/>
      <c r="Q104" s="27"/>
      <c r="R104" s="28"/>
    </row>
    <row r="105" spans="11:18" ht="15.75" x14ac:dyDescent="0.25">
      <c r="K105" s="22" t="s">
        <v>155</v>
      </c>
      <c r="L105" s="23" t="s">
        <v>158</v>
      </c>
      <c r="M105" s="24" t="str">
        <f t="shared" si="1"/>
        <v>MD-CARROLL</v>
      </c>
      <c r="N105" s="25">
        <v>517500</v>
      </c>
      <c r="O105" s="26" t="s">
        <v>127</v>
      </c>
      <c r="P105" s="27"/>
      <c r="Q105" s="27"/>
      <c r="R105" s="28"/>
    </row>
    <row r="106" spans="11:18" ht="15.75" x14ac:dyDescent="0.25">
      <c r="K106" s="22" t="s">
        <v>155</v>
      </c>
      <c r="L106" s="23" t="s">
        <v>159</v>
      </c>
      <c r="M106" s="24" t="str">
        <f t="shared" si="1"/>
        <v>MD-HARFORD</v>
      </c>
      <c r="N106" s="25">
        <v>517500</v>
      </c>
      <c r="O106" s="26" t="s">
        <v>127</v>
      </c>
      <c r="P106" s="27"/>
      <c r="Q106" s="27"/>
      <c r="R106" s="28"/>
    </row>
    <row r="107" spans="11:18" ht="15.75" x14ac:dyDescent="0.25">
      <c r="K107" s="22" t="s">
        <v>155</v>
      </c>
      <c r="L107" s="23" t="s">
        <v>160</v>
      </c>
      <c r="M107" s="24" t="str">
        <f t="shared" si="1"/>
        <v>MD-HOWARD</v>
      </c>
      <c r="N107" s="25">
        <v>517500</v>
      </c>
      <c r="O107" s="26" t="s">
        <v>127</v>
      </c>
      <c r="P107" s="27"/>
      <c r="Q107" s="27"/>
      <c r="R107" s="28"/>
    </row>
    <row r="108" spans="11:18" ht="15.75" x14ac:dyDescent="0.25">
      <c r="K108" s="22" t="s">
        <v>155</v>
      </c>
      <c r="L108" s="23" t="s">
        <v>161</v>
      </c>
      <c r="M108" s="24" t="str">
        <f t="shared" si="1"/>
        <v>MD-QUEEN ANNE'S</v>
      </c>
      <c r="N108" s="25">
        <v>517500</v>
      </c>
      <c r="O108" s="26" t="s">
        <v>127</v>
      </c>
      <c r="P108" s="27"/>
      <c r="Q108" s="27"/>
      <c r="R108" s="28"/>
    </row>
    <row r="109" spans="11:18" ht="15.75" x14ac:dyDescent="0.25">
      <c r="K109" s="22" t="s">
        <v>155</v>
      </c>
      <c r="L109" s="23" t="s">
        <v>162</v>
      </c>
      <c r="M109" s="24" t="str">
        <f t="shared" si="1"/>
        <v>MD-BALTIMORE CITY</v>
      </c>
      <c r="N109" s="25">
        <v>517500</v>
      </c>
      <c r="O109" s="26" t="s">
        <v>127</v>
      </c>
      <c r="P109" s="27"/>
      <c r="Q109" s="27"/>
      <c r="R109" s="28"/>
    </row>
    <row r="110" spans="11:18" ht="15.75" x14ac:dyDescent="0.25">
      <c r="K110" s="22" t="s">
        <v>168</v>
      </c>
      <c r="L110" s="23" t="s">
        <v>171</v>
      </c>
      <c r="M110" s="24" t="str">
        <f t="shared" si="1"/>
        <v>MP-TINIAN</v>
      </c>
      <c r="N110" s="25">
        <v>532450</v>
      </c>
      <c r="O110" s="26" t="s">
        <v>136</v>
      </c>
      <c r="P110" s="27"/>
      <c r="Q110" s="27"/>
      <c r="R110" s="28"/>
    </row>
    <row r="111" spans="11:18" ht="15.75" x14ac:dyDescent="0.25">
      <c r="K111" s="22" t="s">
        <v>168</v>
      </c>
      <c r="L111" s="23" t="s">
        <v>170</v>
      </c>
      <c r="M111" s="24" t="str">
        <f t="shared" si="1"/>
        <v>MP-SAIPAN</v>
      </c>
      <c r="N111" s="25">
        <v>529000</v>
      </c>
      <c r="O111" s="26" t="s">
        <v>136</v>
      </c>
      <c r="P111" s="27"/>
      <c r="Q111" s="27"/>
      <c r="R111" s="28"/>
    </row>
    <row r="112" spans="11:18" ht="15.75" x14ac:dyDescent="0.25">
      <c r="K112" s="22" t="s">
        <v>168</v>
      </c>
      <c r="L112" s="23" t="s">
        <v>169</v>
      </c>
      <c r="M112" s="24" t="str">
        <f t="shared" si="1"/>
        <v>MP-NORTHERN ISLAND</v>
      </c>
      <c r="N112" s="25">
        <v>524400</v>
      </c>
      <c r="O112" s="26" t="s">
        <v>136</v>
      </c>
      <c r="P112" s="27"/>
      <c r="Q112" s="27"/>
      <c r="R112" s="28"/>
    </row>
    <row r="113" spans="11:18" ht="15.75" x14ac:dyDescent="0.25">
      <c r="K113" s="22" t="s">
        <v>172</v>
      </c>
      <c r="L113" s="23" t="s">
        <v>176</v>
      </c>
      <c r="M113" s="24" t="str">
        <f t="shared" si="1"/>
        <v>NC-CAMDEN</v>
      </c>
      <c r="N113" s="25">
        <v>625500</v>
      </c>
      <c r="O113" s="26" t="s">
        <v>133</v>
      </c>
      <c r="P113" s="27"/>
      <c r="Q113" s="27"/>
      <c r="R113" s="28"/>
    </row>
    <row r="114" spans="11:18" ht="15.75" x14ac:dyDescent="0.25">
      <c r="K114" s="22" t="s">
        <v>172</v>
      </c>
      <c r="L114" s="23" t="s">
        <v>177</v>
      </c>
      <c r="M114" s="24" t="str">
        <f t="shared" si="1"/>
        <v>NC-PASQUOTANK</v>
      </c>
      <c r="N114" s="25">
        <v>625500</v>
      </c>
      <c r="O114" s="26" t="s">
        <v>133</v>
      </c>
      <c r="P114" s="27"/>
      <c r="Q114" s="27"/>
      <c r="R114" s="28"/>
    </row>
    <row r="115" spans="11:18" ht="15.75" x14ac:dyDescent="0.25">
      <c r="K115" s="22" t="s">
        <v>172</v>
      </c>
      <c r="L115" s="23" t="s">
        <v>178</v>
      </c>
      <c r="M115" s="24" t="str">
        <f t="shared" si="1"/>
        <v>NC-PERQUIMANS</v>
      </c>
      <c r="N115" s="25">
        <v>625500</v>
      </c>
      <c r="O115" s="26" t="s">
        <v>133</v>
      </c>
      <c r="P115" s="27"/>
      <c r="Q115" s="27"/>
      <c r="R115" s="28"/>
    </row>
    <row r="116" spans="11:18" ht="15.75" x14ac:dyDescent="0.25">
      <c r="K116" s="22" t="s">
        <v>172</v>
      </c>
      <c r="L116" s="23" t="s">
        <v>175</v>
      </c>
      <c r="M116" s="24" t="str">
        <f t="shared" si="1"/>
        <v>NC-HYDE</v>
      </c>
      <c r="N116" s="25">
        <v>483000</v>
      </c>
      <c r="O116" s="26" t="s">
        <v>133</v>
      </c>
      <c r="P116" s="27"/>
      <c r="Q116" s="27"/>
      <c r="R116" s="28"/>
    </row>
    <row r="117" spans="11:18" ht="15.75" x14ac:dyDescent="0.25">
      <c r="K117" s="22" t="s">
        <v>172</v>
      </c>
      <c r="L117" s="23" t="s">
        <v>173</v>
      </c>
      <c r="M117" s="24" t="str">
        <f t="shared" si="1"/>
        <v>NC-CURRITUCK</v>
      </c>
      <c r="N117" s="25">
        <v>458850</v>
      </c>
      <c r="O117" s="26" t="s">
        <v>133</v>
      </c>
      <c r="P117" s="27"/>
      <c r="Q117" s="27"/>
      <c r="R117" s="28"/>
    </row>
    <row r="118" spans="11:18" ht="15.75" x14ac:dyDescent="0.25">
      <c r="K118" s="22" t="s">
        <v>172</v>
      </c>
      <c r="L118" s="23" t="s">
        <v>174</v>
      </c>
      <c r="M118" s="24" t="str">
        <f t="shared" si="1"/>
        <v>NC-GATES</v>
      </c>
      <c r="N118" s="25">
        <v>458850</v>
      </c>
      <c r="O118" s="26" t="s">
        <v>133</v>
      </c>
      <c r="P118" s="27"/>
      <c r="Q118" s="27"/>
      <c r="R118" s="28"/>
    </row>
    <row r="119" spans="11:18" ht="15.75" x14ac:dyDescent="0.25">
      <c r="K119" s="22" t="s">
        <v>179</v>
      </c>
      <c r="L119" s="23" t="s">
        <v>180</v>
      </c>
      <c r="M119" s="24" t="str">
        <f t="shared" si="1"/>
        <v>NH-ROCKINGHAM</v>
      </c>
      <c r="N119" s="25">
        <v>603750</v>
      </c>
      <c r="O119" s="26" t="s">
        <v>124</v>
      </c>
      <c r="P119" s="27"/>
      <c r="Q119" s="27"/>
      <c r="R119" s="28"/>
    </row>
    <row r="120" spans="11:18" ht="15.75" x14ac:dyDescent="0.25">
      <c r="K120" s="22" t="s">
        <v>179</v>
      </c>
      <c r="L120" s="23" t="s">
        <v>181</v>
      </c>
      <c r="M120" s="24" t="str">
        <f t="shared" si="1"/>
        <v>NH-STRAFFORD</v>
      </c>
      <c r="N120" s="25">
        <v>603750</v>
      </c>
      <c r="O120" s="26" t="s">
        <v>124</v>
      </c>
      <c r="P120" s="27"/>
      <c r="Q120" s="27"/>
      <c r="R120" s="28"/>
    </row>
    <row r="121" spans="11:18" ht="15.75" x14ac:dyDescent="0.25">
      <c r="K121" s="22" t="s">
        <v>182</v>
      </c>
      <c r="L121" s="23" t="s">
        <v>183</v>
      </c>
      <c r="M121" s="24" t="str">
        <f t="shared" si="1"/>
        <v>NJ-BERGEN</v>
      </c>
      <c r="N121" s="25">
        <v>679650</v>
      </c>
      <c r="O121" s="26" t="s">
        <v>124</v>
      </c>
      <c r="P121" s="27"/>
      <c r="Q121" s="27"/>
      <c r="R121" s="28"/>
    </row>
    <row r="122" spans="11:18" ht="15.75" x14ac:dyDescent="0.25">
      <c r="K122" s="22" t="s">
        <v>182</v>
      </c>
      <c r="L122" s="23" t="s">
        <v>148</v>
      </c>
      <c r="M122" s="24" t="str">
        <f t="shared" si="1"/>
        <v>NJ-ESSEX</v>
      </c>
      <c r="N122" s="25">
        <v>679650</v>
      </c>
      <c r="O122" s="26" t="s">
        <v>124</v>
      </c>
      <c r="P122" s="27"/>
      <c r="Q122" s="27"/>
      <c r="R122" s="28"/>
    </row>
    <row r="123" spans="11:18" ht="15.75" x14ac:dyDescent="0.25">
      <c r="K123" s="22" t="s">
        <v>182</v>
      </c>
      <c r="L123" s="23" t="s">
        <v>184</v>
      </c>
      <c r="M123" s="24" t="str">
        <f t="shared" si="1"/>
        <v>NJ-HUDSON</v>
      </c>
      <c r="N123" s="25">
        <v>679650</v>
      </c>
      <c r="O123" s="26" t="s">
        <v>124</v>
      </c>
      <c r="P123" s="27"/>
      <c r="Q123" s="27"/>
      <c r="R123" s="28"/>
    </row>
    <row r="124" spans="11:18" ht="15.75" x14ac:dyDescent="0.25">
      <c r="K124" s="22" t="s">
        <v>182</v>
      </c>
      <c r="L124" s="23" t="s">
        <v>185</v>
      </c>
      <c r="M124" s="24" t="str">
        <f t="shared" si="1"/>
        <v>NJ-HUNTERDON</v>
      </c>
      <c r="N124" s="25">
        <v>679650</v>
      </c>
      <c r="O124" s="26" t="s">
        <v>124</v>
      </c>
      <c r="P124" s="27"/>
      <c r="Q124" s="27"/>
      <c r="R124" s="28"/>
    </row>
    <row r="125" spans="11:18" ht="15.75" x14ac:dyDescent="0.25">
      <c r="K125" s="22" t="s">
        <v>182</v>
      </c>
      <c r="L125" s="23" t="s">
        <v>149</v>
      </c>
      <c r="M125" s="24" t="str">
        <f t="shared" si="1"/>
        <v>NJ-MIDDLESEX</v>
      </c>
      <c r="N125" s="25">
        <v>679650</v>
      </c>
      <c r="O125" s="26" t="s">
        <v>124</v>
      </c>
      <c r="P125" s="27"/>
      <c r="Q125" s="27"/>
      <c r="R125" s="28"/>
    </row>
    <row r="126" spans="11:18" ht="15.75" x14ac:dyDescent="0.25">
      <c r="K126" s="22" t="s">
        <v>182</v>
      </c>
      <c r="L126" s="23" t="s">
        <v>186</v>
      </c>
      <c r="M126" s="24" t="str">
        <f t="shared" si="1"/>
        <v>NJ-MONMOUTH</v>
      </c>
      <c r="N126" s="25">
        <v>679650</v>
      </c>
      <c r="O126" s="26" t="s">
        <v>124</v>
      </c>
      <c r="P126" s="27"/>
      <c r="Q126" s="27"/>
      <c r="R126" s="28"/>
    </row>
    <row r="127" spans="11:18" ht="15.75" x14ac:dyDescent="0.25">
      <c r="K127" s="22" t="s">
        <v>182</v>
      </c>
      <c r="L127" s="23" t="s">
        <v>187</v>
      </c>
      <c r="M127" s="24" t="str">
        <f t="shared" si="1"/>
        <v>NJ-MORRIS</v>
      </c>
      <c r="N127" s="25">
        <v>679650</v>
      </c>
      <c r="O127" s="26" t="s">
        <v>124</v>
      </c>
      <c r="P127" s="27"/>
      <c r="Q127" s="27"/>
      <c r="R127" s="28"/>
    </row>
    <row r="128" spans="11:18" ht="15.75" x14ac:dyDescent="0.25">
      <c r="K128" s="22" t="s">
        <v>182</v>
      </c>
      <c r="L128" s="23" t="s">
        <v>188</v>
      </c>
      <c r="M128" s="24" t="str">
        <f t="shared" si="1"/>
        <v>NJ-OCEAN</v>
      </c>
      <c r="N128" s="25">
        <v>679650</v>
      </c>
      <c r="O128" s="26" t="s">
        <v>124</v>
      </c>
      <c r="P128" s="27"/>
      <c r="Q128" s="27"/>
      <c r="R128" s="28"/>
    </row>
    <row r="129" spans="11:18" ht="15.75" x14ac:dyDescent="0.25">
      <c r="K129" s="22" t="s">
        <v>182</v>
      </c>
      <c r="L129" s="23" t="s">
        <v>189</v>
      </c>
      <c r="M129" s="24" t="str">
        <f t="shared" si="1"/>
        <v>NJ-PASSAIC</v>
      </c>
      <c r="N129" s="25">
        <v>679650</v>
      </c>
      <c r="O129" s="26" t="s">
        <v>124</v>
      </c>
      <c r="P129" s="27"/>
      <c r="Q129" s="27"/>
      <c r="R129" s="28"/>
    </row>
    <row r="130" spans="11:18" ht="15.75" x14ac:dyDescent="0.25">
      <c r="K130" s="22" t="s">
        <v>182</v>
      </c>
      <c r="L130" s="23" t="s">
        <v>190</v>
      </c>
      <c r="M130" s="24" t="str">
        <f t="shared" si="1"/>
        <v>NJ-SOMERSET</v>
      </c>
      <c r="N130" s="25">
        <v>679650</v>
      </c>
      <c r="O130" s="26" t="s">
        <v>124</v>
      </c>
      <c r="P130" s="27"/>
      <c r="Q130" s="27"/>
      <c r="R130" s="28"/>
    </row>
    <row r="131" spans="11:18" ht="15.75" x14ac:dyDescent="0.25">
      <c r="K131" s="22" t="s">
        <v>182</v>
      </c>
      <c r="L131" s="23" t="s">
        <v>191</v>
      </c>
      <c r="M131" s="24" t="str">
        <f t="shared" si="1"/>
        <v>NJ-SUSSEX</v>
      </c>
      <c r="N131" s="25">
        <v>679650</v>
      </c>
      <c r="O131" s="26" t="s">
        <v>124</v>
      </c>
      <c r="P131" s="27"/>
      <c r="Q131" s="27"/>
      <c r="R131" s="28"/>
    </row>
    <row r="132" spans="11:18" ht="15.75" x14ac:dyDescent="0.25">
      <c r="K132" s="22" t="s">
        <v>182</v>
      </c>
      <c r="L132" s="23" t="s">
        <v>192</v>
      </c>
      <c r="M132" s="24" t="str">
        <f t="shared" si="1"/>
        <v>NJ-UNION</v>
      </c>
      <c r="N132" s="25">
        <v>679650</v>
      </c>
      <c r="O132" s="26" t="s">
        <v>124</v>
      </c>
      <c r="P132" s="27"/>
      <c r="Q132" s="27"/>
      <c r="R132" s="28"/>
    </row>
    <row r="133" spans="11:18" ht="15.75" x14ac:dyDescent="0.25">
      <c r="K133" s="22" t="s">
        <v>193</v>
      </c>
      <c r="L133" s="23" t="s">
        <v>194</v>
      </c>
      <c r="M133" s="24" t="str">
        <f t="shared" si="1"/>
        <v>NY-BRONX</v>
      </c>
      <c r="N133" s="25">
        <v>679650</v>
      </c>
      <c r="O133" s="26" t="s">
        <v>124</v>
      </c>
      <c r="P133" s="27"/>
      <c r="Q133" s="27"/>
      <c r="R133" s="28"/>
    </row>
    <row r="134" spans="11:18" ht="15.75" x14ac:dyDescent="0.25">
      <c r="K134" s="22" t="s">
        <v>193</v>
      </c>
      <c r="L134" s="23" t="s">
        <v>195</v>
      </c>
      <c r="M134" s="24" t="str">
        <f t="shared" ref="M134:M197" si="2">CONCATENATE(K134,"-",L134)</f>
        <v>NY-DUTCHESS</v>
      </c>
      <c r="N134" s="25">
        <v>679650</v>
      </c>
      <c r="O134" s="26" t="s">
        <v>124</v>
      </c>
      <c r="P134" s="27"/>
      <c r="Q134" s="27"/>
      <c r="R134" s="28"/>
    </row>
    <row r="135" spans="11:18" ht="15.75" x14ac:dyDescent="0.25">
      <c r="K135" s="22" t="s">
        <v>193</v>
      </c>
      <c r="L135" s="23" t="s">
        <v>196</v>
      </c>
      <c r="M135" s="24" t="str">
        <f t="shared" si="2"/>
        <v>NY-KINGS</v>
      </c>
      <c r="N135" s="25">
        <v>679650</v>
      </c>
      <c r="O135" s="26" t="s">
        <v>124</v>
      </c>
      <c r="P135" s="27"/>
      <c r="Q135" s="27"/>
      <c r="R135" s="28"/>
    </row>
    <row r="136" spans="11:18" ht="15.75" x14ac:dyDescent="0.25">
      <c r="K136" s="22" t="s">
        <v>193</v>
      </c>
      <c r="L136" s="23" t="s">
        <v>197</v>
      </c>
      <c r="M136" s="24" t="str">
        <f t="shared" si="2"/>
        <v>NY-NASSAU</v>
      </c>
      <c r="N136" s="25">
        <v>679650</v>
      </c>
      <c r="O136" s="26" t="s">
        <v>124</v>
      </c>
      <c r="P136" s="27"/>
      <c r="Q136" s="27"/>
      <c r="R136" s="28"/>
    </row>
    <row r="137" spans="11:18" ht="15.75" x14ac:dyDescent="0.25">
      <c r="K137" s="22" t="s">
        <v>193</v>
      </c>
      <c r="L137" s="23" t="s">
        <v>198</v>
      </c>
      <c r="M137" s="24" t="str">
        <f t="shared" si="2"/>
        <v>NY-NEW YORK</v>
      </c>
      <c r="N137" s="25">
        <v>679650</v>
      </c>
      <c r="O137" s="26" t="s">
        <v>124</v>
      </c>
      <c r="P137" s="27"/>
      <c r="Q137" s="27"/>
      <c r="R137" s="28"/>
    </row>
    <row r="138" spans="11:18" ht="15.75" x14ac:dyDescent="0.25">
      <c r="K138" s="22" t="s">
        <v>193</v>
      </c>
      <c r="L138" s="23" t="s">
        <v>97</v>
      </c>
      <c r="M138" s="24" t="str">
        <f t="shared" si="2"/>
        <v>NY-ORANGE</v>
      </c>
      <c r="N138" s="25">
        <v>679650</v>
      </c>
      <c r="O138" s="26" t="s">
        <v>124</v>
      </c>
      <c r="P138" s="27"/>
      <c r="Q138" s="27"/>
      <c r="R138" s="28"/>
    </row>
    <row r="139" spans="11:18" ht="15.75" x14ac:dyDescent="0.25">
      <c r="K139" s="22" t="s">
        <v>193</v>
      </c>
      <c r="L139" s="23" t="s">
        <v>199</v>
      </c>
      <c r="M139" s="24" t="str">
        <f t="shared" si="2"/>
        <v>NY-PUTNAM</v>
      </c>
      <c r="N139" s="25">
        <v>679650</v>
      </c>
      <c r="O139" s="26" t="s">
        <v>124</v>
      </c>
      <c r="P139" s="27"/>
      <c r="Q139" s="27"/>
      <c r="R139" s="28"/>
    </row>
    <row r="140" spans="11:18" ht="15.75" x14ac:dyDescent="0.25">
      <c r="K140" s="22" t="s">
        <v>193</v>
      </c>
      <c r="L140" s="23" t="s">
        <v>200</v>
      </c>
      <c r="M140" s="24" t="str">
        <f t="shared" si="2"/>
        <v>NY-QUEENS</v>
      </c>
      <c r="N140" s="25">
        <v>679650</v>
      </c>
      <c r="O140" s="26" t="s">
        <v>124</v>
      </c>
      <c r="P140" s="27"/>
      <c r="Q140" s="27"/>
      <c r="R140" s="28"/>
    </row>
    <row r="141" spans="11:18" ht="15.75" x14ac:dyDescent="0.25">
      <c r="K141" s="22" t="s">
        <v>193</v>
      </c>
      <c r="L141" s="23" t="s">
        <v>201</v>
      </c>
      <c r="M141" s="24" t="str">
        <f t="shared" si="2"/>
        <v>NY-RICHMOND</v>
      </c>
      <c r="N141" s="25">
        <v>679650</v>
      </c>
      <c r="O141" s="26" t="s">
        <v>124</v>
      </c>
      <c r="P141" s="27"/>
      <c r="Q141" s="27"/>
      <c r="R141" s="28"/>
    </row>
    <row r="142" spans="11:18" ht="15.75" x14ac:dyDescent="0.25">
      <c r="K142" s="22" t="s">
        <v>193</v>
      </c>
      <c r="L142" s="23" t="s">
        <v>202</v>
      </c>
      <c r="M142" s="24" t="str">
        <f t="shared" si="2"/>
        <v>NY-ROCKLAND</v>
      </c>
      <c r="N142" s="25">
        <v>679650</v>
      </c>
      <c r="O142" s="26" t="s">
        <v>124</v>
      </c>
      <c r="P142" s="27"/>
      <c r="Q142" s="27"/>
      <c r="R142" s="28"/>
    </row>
    <row r="143" spans="11:18" ht="15.75" x14ac:dyDescent="0.25">
      <c r="K143" s="22" t="s">
        <v>193</v>
      </c>
      <c r="L143" s="23" t="s">
        <v>152</v>
      </c>
      <c r="M143" s="24" t="str">
        <f t="shared" si="2"/>
        <v>NY-SUFFOLK</v>
      </c>
      <c r="N143" s="25">
        <v>679650</v>
      </c>
      <c r="O143" s="26" t="s">
        <v>124</v>
      </c>
      <c r="P143" s="27"/>
      <c r="Q143" s="27"/>
      <c r="R143" s="28"/>
    </row>
    <row r="144" spans="11:18" ht="15.75" x14ac:dyDescent="0.25">
      <c r="K144" s="22" t="s">
        <v>193</v>
      </c>
      <c r="L144" s="23" t="s">
        <v>203</v>
      </c>
      <c r="M144" s="24" t="str">
        <f t="shared" si="2"/>
        <v>NY-WESTCHESTER</v>
      </c>
      <c r="N144" s="25">
        <v>679650</v>
      </c>
      <c r="O144" s="26" t="s">
        <v>124</v>
      </c>
      <c r="P144" s="27"/>
      <c r="Q144" s="27"/>
      <c r="R144" s="28"/>
    </row>
    <row r="145" spans="11:18" ht="15.75" x14ac:dyDescent="0.25">
      <c r="K145" s="22" t="s">
        <v>290</v>
      </c>
      <c r="L145" s="23" t="s">
        <v>291</v>
      </c>
      <c r="M145" s="24" t="str">
        <f t="shared" si="2"/>
        <v>OR-HOOD RIVER</v>
      </c>
      <c r="N145" s="25">
        <v>454250</v>
      </c>
      <c r="O145" s="26" t="s">
        <v>13</v>
      </c>
      <c r="P145" s="27"/>
      <c r="Q145" s="27"/>
      <c r="R145" s="28"/>
    </row>
    <row r="146" spans="11:18" ht="15.75" x14ac:dyDescent="0.25">
      <c r="K146" s="22" t="s">
        <v>204</v>
      </c>
      <c r="L146" s="23" t="s">
        <v>205</v>
      </c>
      <c r="M146" s="24" t="str">
        <f t="shared" si="2"/>
        <v>PA-PIKE</v>
      </c>
      <c r="N146" s="25">
        <v>679650</v>
      </c>
      <c r="O146" s="26" t="s">
        <v>124</v>
      </c>
      <c r="P146" s="27"/>
      <c r="Q146" s="27"/>
      <c r="R146" s="28"/>
    </row>
    <row r="147" spans="11:18" ht="15.75" x14ac:dyDescent="0.25">
      <c r="K147" s="22" t="s">
        <v>206</v>
      </c>
      <c r="L147" s="23" t="s">
        <v>207</v>
      </c>
      <c r="M147" s="24" t="str">
        <f t="shared" si="2"/>
        <v>TN-CANNON</v>
      </c>
      <c r="N147" s="25">
        <v>494500</v>
      </c>
      <c r="O147" s="26" t="s">
        <v>133</v>
      </c>
      <c r="P147" s="27"/>
      <c r="Q147" s="27"/>
      <c r="R147" s="28"/>
    </row>
    <row r="148" spans="11:18" ht="15.75" x14ac:dyDescent="0.25">
      <c r="K148" s="22" t="s">
        <v>206</v>
      </c>
      <c r="L148" s="23" t="s">
        <v>208</v>
      </c>
      <c r="M148" s="24" t="str">
        <f t="shared" si="2"/>
        <v>TN-CHEATHAM</v>
      </c>
      <c r="N148" s="25">
        <v>494500</v>
      </c>
      <c r="O148" s="26" t="s">
        <v>133</v>
      </c>
      <c r="P148" s="27"/>
      <c r="Q148" s="27"/>
      <c r="R148" s="28"/>
    </row>
    <row r="149" spans="11:18" ht="15.75" x14ac:dyDescent="0.25">
      <c r="K149" s="22" t="s">
        <v>206</v>
      </c>
      <c r="L149" s="23" t="s">
        <v>209</v>
      </c>
      <c r="M149" s="24" t="str">
        <f t="shared" si="2"/>
        <v>TN-DAVIDSON</v>
      </c>
      <c r="N149" s="25">
        <v>494500</v>
      </c>
      <c r="O149" s="26" t="s">
        <v>133</v>
      </c>
      <c r="P149" s="27"/>
      <c r="Q149" s="27"/>
      <c r="R149" s="28"/>
    </row>
    <row r="150" spans="11:18" ht="15.75" x14ac:dyDescent="0.25">
      <c r="K150" s="22" t="s">
        <v>206</v>
      </c>
      <c r="L150" s="23" t="s">
        <v>210</v>
      </c>
      <c r="M150" s="24" t="str">
        <f t="shared" si="2"/>
        <v>TN-DICKSON</v>
      </c>
      <c r="N150" s="25">
        <v>494500</v>
      </c>
      <c r="O150" s="26" t="s">
        <v>133</v>
      </c>
      <c r="P150" s="27"/>
      <c r="Q150" s="27"/>
      <c r="R150" s="28"/>
    </row>
    <row r="151" spans="11:18" ht="15.75" x14ac:dyDescent="0.25">
      <c r="K151" s="22" t="s">
        <v>206</v>
      </c>
      <c r="L151" s="23" t="s">
        <v>211</v>
      </c>
      <c r="M151" s="24" t="str">
        <f t="shared" si="2"/>
        <v>TN-HICKMAN</v>
      </c>
      <c r="N151" s="25">
        <v>494500</v>
      </c>
      <c r="O151" s="26" t="s">
        <v>133</v>
      </c>
      <c r="P151" s="27"/>
      <c r="Q151" s="27"/>
      <c r="R151" s="28"/>
    </row>
    <row r="152" spans="11:18" ht="15.75" x14ac:dyDescent="0.25">
      <c r="K152" s="22" t="s">
        <v>206</v>
      </c>
      <c r="L152" s="23" t="s">
        <v>212</v>
      </c>
      <c r="M152" s="24" t="str">
        <f t="shared" si="2"/>
        <v>TN-MACON</v>
      </c>
      <c r="N152" s="25">
        <v>494500</v>
      </c>
      <c r="O152" s="26" t="s">
        <v>133</v>
      </c>
      <c r="P152" s="27"/>
      <c r="Q152" s="27"/>
      <c r="R152" s="28"/>
    </row>
    <row r="153" spans="11:18" ht="15.75" x14ac:dyDescent="0.25">
      <c r="K153" s="22" t="s">
        <v>206</v>
      </c>
      <c r="L153" s="23" t="s">
        <v>213</v>
      </c>
      <c r="M153" s="24" t="str">
        <f t="shared" si="2"/>
        <v>TN-MAURY</v>
      </c>
      <c r="N153" s="25">
        <v>494500</v>
      </c>
      <c r="O153" s="26" t="s">
        <v>133</v>
      </c>
      <c r="P153" s="27"/>
      <c r="Q153" s="27"/>
      <c r="R153" s="28"/>
    </row>
    <row r="154" spans="11:18" ht="15.75" x14ac:dyDescent="0.25">
      <c r="K154" s="22" t="s">
        <v>206</v>
      </c>
      <c r="L154" s="23" t="s">
        <v>214</v>
      </c>
      <c r="M154" s="24" t="str">
        <f t="shared" si="2"/>
        <v>TN-ROBERTSON</v>
      </c>
      <c r="N154" s="25">
        <v>494500</v>
      </c>
      <c r="O154" s="26" t="s">
        <v>133</v>
      </c>
      <c r="P154" s="27"/>
      <c r="Q154" s="27"/>
      <c r="R154" s="28"/>
    </row>
    <row r="155" spans="11:18" ht="15.75" x14ac:dyDescent="0.25">
      <c r="K155" s="22" t="s">
        <v>206</v>
      </c>
      <c r="L155" s="23" t="s">
        <v>215</v>
      </c>
      <c r="M155" s="24" t="str">
        <f t="shared" si="2"/>
        <v>TN-RUTHERFORD</v>
      </c>
      <c r="N155" s="25">
        <v>494500</v>
      </c>
      <c r="O155" s="26" t="s">
        <v>133</v>
      </c>
      <c r="P155" s="27"/>
      <c r="Q155" s="27"/>
      <c r="R155" s="28"/>
    </row>
    <row r="156" spans="11:18" ht="15.75" x14ac:dyDescent="0.25">
      <c r="K156" s="22" t="s">
        <v>206</v>
      </c>
      <c r="L156" s="23" t="s">
        <v>216</v>
      </c>
      <c r="M156" s="24" t="str">
        <f t="shared" si="2"/>
        <v>TN-SMITH</v>
      </c>
      <c r="N156" s="25">
        <v>494500</v>
      </c>
      <c r="O156" s="26" t="s">
        <v>133</v>
      </c>
      <c r="P156" s="27"/>
      <c r="Q156" s="27"/>
      <c r="R156" s="28"/>
    </row>
    <row r="157" spans="11:18" ht="15.75" x14ac:dyDescent="0.25">
      <c r="K157" s="22" t="s">
        <v>206</v>
      </c>
      <c r="L157" s="23" t="s">
        <v>217</v>
      </c>
      <c r="M157" s="24" t="str">
        <f t="shared" si="2"/>
        <v>TN-SUMNER</v>
      </c>
      <c r="N157" s="25">
        <v>494500</v>
      </c>
      <c r="O157" s="26" t="s">
        <v>133</v>
      </c>
      <c r="P157" s="27"/>
      <c r="Q157" s="27"/>
      <c r="R157" s="28"/>
    </row>
    <row r="158" spans="11:18" ht="15.75" x14ac:dyDescent="0.25">
      <c r="K158" s="22" t="s">
        <v>206</v>
      </c>
      <c r="L158" s="23" t="s">
        <v>218</v>
      </c>
      <c r="M158" s="24" t="str">
        <f t="shared" si="2"/>
        <v>TN-TROUSDALE</v>
      </c>
      <c r="N158" s="25">
        <v>494500</v>
      </c>
      <c r="O158" s="26" t="s">
        <v>133</v>
      </c>
      <c r="P158" s="27"/>
      <c r="Q158" s="27"/>
      <c r="R158" s="28"/>
    </row>
    <row r="159" spans="11:18" ht="15.75" x14ac:dyDescent="0.25">
      <c r="K159" s="22" t="s">
        <v>206</v>
      </c>
      <c r="L159" s="23" t="s">
        <v>219</v>
      </c>
      <c r="M159" s="24" t="str">
        <f t="shared" si="2"/>
        <v>TN-WILLIAMSON</v>
      </c>
      <c r="N159" s="25">
        <v>494500</v>
      </c>
      <c r="O159" s="26" t="s">
        <v>133</v>
      </c>
      <c r="P159" s="27"/>
      <c r="Q159" s="27"/>
      <c r="R159" s="28"/>
    </row>
    <row r="160" spans="11:18" ht="15.75" x14ac:dyDescent="0.25">
      <c r="K160" s="22" t="s">
        <v>206</v>
      </c>
      <c r="L160" s="23" t="s">
        <v>220</v>
      </c>
      <c r="M160" s="24" t="str">
        <f t="shared" si="2"/>
        <v>TN-WILSON</v>
      </c>
      <c r="N160" s="25">
        <v>494500</v>
      </c>
      <c r="O160" s="26" t="s">
        <v>133</v>
      </c>
      <c r="P160" s="27"/>
      <c r="Q160" s="27"/>
      <c r="R160" s="28"/>
    </row>
    <row r="161" spans="11:18" ht="15.75" x14ac:dyDescent="0.25">
      <c r="K161" s="22" t="s">
        <v>221</v>
      </c>
      <c r="L161" s="23" t="s">
        <v>118</v>
      </c>
      <c r="M161" s="24" t="str">
        <f t="shared" si="2"/>
        <v>UT-SUMMIT</v>
      </c>
      <c r="N161" s="25">
        <v>679650</v>
      </c>
      <c r="O161" s="26" t="s">
        <v>13</v>
      </c>
      <c r="P161" s="27"/>
      <c r="Q161" s="27"/>
      <c r="R161" s="28"/>
    </row>
    <row r="162" spans="11:18" ht="15.75" x14ac:dyDescent="0.25">
      <c r="K162" s="22" t="s">
        <v>221</v>
      </c>
      <c r="L162" s="23" t="s">
        <v>222</v>
      </c>
      <c r="M162" s="24" t="str">
        <f t="shared" si="2"/>
        <v>UT-SALT LAKE</v>
      </c>
      <c r="N162" s="25">
        <v>600300</v>
      </c>
      <c r="O162" s="26" t="s">
        <v>13</v>
      </c>
      <c r="P162" s="27"/>
      <c r="Q162" s="27"/>
      <c r="R162" s="28"/>
    </row>
    <row r="163" spans="11:18" ht="15.75" x14ac:dyDescent="0.25">
      <c r="K163" s="22" t="s">
        <v>221</v>
      </c>
      <c r="L163" s="23" t="s">
        <v>223</v>
      </c>
      <c r="M163" s="24" t="str">
        <f t="shared" si="2"/>
        <v>UT-TOOELE</v>
      </c>
      <c r="N163" s="25">
        <v>600300</v>
      </c>
      <c r="O163" s="26" t="s">
        <v>13</v>
      </c>
      <c r="P163" s="27"/>
      <c r="Q163" s="27"/>
      <c r="R163" s="28"/>
    </row>
    <row r="164" spans="11:18" ht="15.75" x14ac:dyDescent="0.25">
      <c r="K164" s="22" t="s">
        <v>224</v>
      </c>
      <c r="L164" s="23" t="s">
        <v>257</v>
      </c>
      <c r="M164" s="24" t="str">
        <f t="shared" si="2"/>
        <v>VA-ARLINGTON</v>
      </c>
      <c r="N164" s="25">
        <v>679650</v>
      </c>
      <c r="O164" s="26" t="s">
        <v>127</v>
      </c>
      <c r="P164" s="27"/>
      <c r="Q164" s="27"/>
      <c r="R164" s="28"/>
    </row>
    <row r="165" spans="11:18" ht="15.75" x14ac:dyDescent="0.25">
      <c r="K165" s="22" t="s">
        <v>224</v>
      </c>
      <c r="L165" s="23" t="s">
        <v>258</v>
      </c>
      <c r="M165" s="24" t="str">
        <f t="shared" si="2"/>
        <v>VA-CLARKE</v>
      </c>
      <c r="N165" s="25">
        <v>679650</v>
      </c>
      <c r="O165" s="26" t="s">
        <v>127</v>
      </c>
      <c r="P165" s="27"/>
      <c r="Q165" s="27"/>
      <c r="R165" s="28"/>
    </row>
    <row r="166" spans="11:18" ht="15.75" x14ac:dyDescent="0.25">
      <c r="K166" s="22" t="s">
        <v>224</v>
      </c>
      <c r="L166" s="23" t="s">
        <v>259</v>
      </c>
      <c r="M166" s="24" t="str">
        <f t="shared" si="2"/>
        <v>VA-CULPEPER</v>
      </c>
      <c r="N166" s="25">
        <v>679650</v>
      </c>
      <c r="O166" s="26" t="s">
        <v>127</v>
      </c>
      <c r="P166" s="27"/>
      <c r="Q166" s="27"/>
      <c r="R166" s="28"/>
    </row>
    <row r="167" spans="11:18" ht="15.75" x14ac:dyDescent="0.25">
      <c r="K167" s="22" t="s">
        <v>224</v>
      </c>
      <c r="L167" s="23" t="s">
        <v>260</v>
      </c>
      <c r="M167" s="24" t="str">
        <f t="shared" si="2"/>
        <v>VA-FAIRFAX</v>
      </c>
      <c r="N167" s="25">
        <v>679650</v>
      </c>
      <c r="O167" s="26" t="s">
        <v>127</v>
      </c>
      <c r="P167" s="27"/>
      <c r="Q167" s="27"/>
      <c r="R167" s="28"/>
    </row>
    <row r="168" spans="11:18" ht="15.75" x14ac:dyDescent="0.25">
      <c r="K168" s="22" t="s">
        <v>224</v>
      </c>
      <c r="L168" s="23" t="s">
        <v>261</v>
      </c>
      <c r="M168" s="24" t="str">
        <f t="shared" si="2"/>
        <v>VA-FAUQUIER</v>
      </c>
      <c r="N168" s="25">
        <v>679650</v>
      </c>
      <c r="O168" s="26" t="s">
        <v>127</v>
      </c>
      <c r="P168" s="27"/>
      <c r="Q168" s="27"/>
      <c r="R168" s="28"/>
    </row>
    <row r="169" spans="11:18" ht="15.75" x14ac:dyDescent="0.25">
      <c r="K169" s="22" t="s">
        <v>224</v>
      </c>
      <c r="L169" s="23" t="s">
        <v>262</v>
      </c>
      <c r="M169" s="24" t="str">
        <f t="shared" si="2"/>
        <v>VA-LOUDOUN</v>
      </c>
      <c r="N169" s="25">
        <v>679650</v>
      </c>
      <c r="O169" s="26" t="s">
        <v>127</v>
      </c>
      <c r="P169" s="27"/>
      <c r="Q169" s="27"/>
      <c r="R169" s="28"/>
    </row>
    <row r="170" spans="11:18" ht="15.75" x14ac:dyDescent="0.25">
      <c r="K170" s="22" t="s">
        <v>224</v>
      </c>
      <c r="L170" s="23" t="s">
        <v>263</v>
      </c>
      <c r="M170" s="24" t="str">
        <f t="shared" si="2"/>
        <v>VA-PRINCE WILLIAM</v>
      </c>
      <c r="N170" s="25">
        <v>679650</v>
      </c>
      <c r="O170" s="26" t="s">
        <v>127</v>
      </c>
      <c r="P170" s="27"/>
      <c r="Q170" s="27"/>
      <c r="R170" s="28"/>
    </row>
    <row r="171" spans="11:18" ht="15.75" x14ac:dyDescent="0.25">
      <c r="K171" s="22" t="s">
        <v>224</v>
      </c>
      <c r="L171" s="23" t="s">
        <v>264</v>
      </c>
      <c r="M171" s="24" t="str">
        <f t="shared" si="2"/>
        <v>VA-RAPPAHANNOCK</v>
      </c>
      <c r="N171" s="25">
        <v>679650</v>
      </c>
      <c r="O171" s="26" t="s">
        <v>127</v>
      </c>
      <c r="P171" s="27"/>
      <c r="Q171" s="27"/>
      <c r="R171" s="28"/>
    </row>
    <row r="172" spans="11:18" ht="15.75" x14ac:dyDescent="0.25">
      <c r="K172" s="22" t="s">
        <v>224</v>
      </c>
      <c r="L172" s="23" t="s">
        <v>265</v>
      </c>
      <c r="M172" s="24" t="str">
        <f t="shared" si="2"/>
        <v>VA-SPOTSYLVANIA</v>
      </c>
      <c r="N172" s="25">
        <v>679650</v>
      </c>
      <c r="O172" s="26" t="s">
        <v>127</v>
      </c>
      <c r="P172" s="27"/>
      <c r="Q172" s="27"/>
      <c r="R172" s="28"/>
    </row>
    <row r="173" spans="11:18" ht="15.75" x14ac:dyDescent="0.25">
      <c r="K173" s="22" t="s">
        <v>224</v>
      </c>
      <c r="L173" s="23" t="s">
        <v>266</v>
      </c>
      <c r="M173" s="24" t="str">
        <f t="shared" si="2"/>
        <v>VA-STAFFORD</v>
      </c>
      <c r="N173" s="25">
        <v>679650</v>
      </c>
      <c r="O173" s="26" t="s">
        <v>127</v>
      </c>
      <c r="P173" s="27"/>
      <c r="Q173" s="27"/>
      <c r="R173" s="28"/>
    </row>
    <row r="174" spans="11:18" ht="15.75" x14ac:dyDescent="0.25">
      <c r="K174" s="22" t="s">
        <v>224</v>
      </c>
      <c r="L174" s="23" t="s">
        <v>267</v>
      </c>
      <c r="M174" s="24" t="str">
        <f t="shared" si="2"/>
        <v>VA-WARREN</v>
      </c>
      <c r="N174" s="25">
        <v>679650</v>
      </c>
      <c r="O174" s="26" t="s">
        <v>127</v>
      </c>
      <c r="P174" s="27"/>
      <c r="Q174" s="27"/>
      <c r="R174" s="28"/>
    </row>
    <row r="175" spans="11:18" ht="15.75" x14ac:dyDescent="0.25">
      <c r="K175" s="22" t="s">
        <v>224</v>
      </c>
      <c r="L175" s="23" t="s">
        <v>268</v>
      </c>
      <c r="M175" s="24" t="str">
        <f t="shared" si="2"/>
        <v>VA-ALEXANDRIA</v>
      </c>
      <c r="N175" s="25">
        <v>679650</v>
      </c>
      <c r="O175" s="26" t="s">
        <v>127</v>
      </c>
      <c r="P175" s="27"/>
      <c r="Q175" s="27"/>
      <c r="R175" s="28"/>
    </row>
    <row r="176" spans="11:18" ht="15.75" x14ac:dyDescent="0.25">
      <c r="K176" s="22" t="s">
        <v>224</v>
      </c>
      <c r="L176" s="23" t="s">
        <v>269</v>
      </c>
      <c r="M176" s="24" t="str">
        <f t="shared" si="2"/>
        <v>VA-FAIRFAX IND</v>
      </c>
      <c r="N176" s="25">
        <v>679650</v>
      </c>
      <c r="O176" s="26" t="s">
        <v>127</v>
      </c>
      <c r="P176" s="27"/>
      <c r="Q176" s="27"/>
      <c r="R176" s="28"/>
    </row>
    <row r="177" spans="11:18" ht="15.75" x14ac:dyDescent="0.25">
      <c r="K177" s="22" t="s">
        <v>224</v>
      </c>
      <c r="L177" s="23" t="s">
        <v>270</v>
      </c>
      <c r="M177" s="24" t="str">
        <f t="shared" si="2"/>
        <v>VA-FALLS CHURCH</v>
      </c>
      <c r="N177" s="25">
        <v>679650</v>
      </c>
      <c r="O177" s="26" t="s">
        <v>127</v>
      </c>
      <c r="P177" s="27"/>
      <c r="Q177" s="27"/>
      <c r="R177" s="28"/>
    </row>
    <row r="178" spans="11:18" ht="15.75" x14ac:dyDescent="0.25">
      <c r="K178" s="22" t="s">
        <v>224</v>
      </c>
      <c r="L178" s="23" t="s">
        <v>271</v>
      </c>
      <c r="M178" s="24" t="str">
        <f t="shared" si="2"/>
        <v>VA-FREDERICKSBURG</v>
      </c>
      <c r="N178" s="25">
        <v>679650</v>
      </c>
      <c r="O178" s="26" t="s">
        <v>127</v>
      </c>
      <c r="P178" s="27"/>
      <c r="Q178" s="27"/>
      <c r="R178" s="28"/>
    </row>
    <row r="179" spans="11:18" ht="15.75" x14ac:dyDescent="0.25">
      <c r="K179" s="22" t="s">
        <v>224</v>
      </c>
      <c r="L179" s="23" t="s">
        <v>272</v>
      </c>
      <c r="M179" s="24" t="str">
        <f t="shared" si="2"/>
        <v>VA-MANASSAS</v>
      </c>
      <c r="N179" s="25">
        <v>679650</v>
      </c>
      <c r="O179" s="26" t="s">
        <v>127</v>
      </c>
      <c r="P179" s="27"/>
      <c r="Q179" s="27"/>
      <c r="R179" s="28"/>
    </row>
    <row r="180" spans="11:18" ht="15.75" x14ac:dyDescent="0.25">
      <c r="K180" s="22" t="s">
        <v>224</v>
      </c>
      <c r="L180" s="23" t="s">
        <v>273</v>
      </c>
      <c r="M180" s="24" t="str">
        <f t="shared" si="2"/>
        <v>VA-MANASSAS PARK</v>
      </c>
      <c r="N180" s="25">
        <v>679650</v>
      </c>
      <c r="O180" s="26" t="s">
        <v>127</v>
      </c>
      <c r="P180" s="27"/>
      <c r="Q180" s="27"/>
      <c r="R180" s="28"/>
    </row>
    <row r="181" spans="11:18" ht="15.75" x14ac:dyDescent="0.25">
      <c r="K181" s="22" t="s">
        <v>224</v>
      </c>
      <c r="L181" s="23" t="s">
        <v>238</v>
      </c>
      <c r="M181" s="24" t="str">
        <f t="shared" si="2"/>
        <v>VA-AMELIA</v>
      </c>
      <c r="N181" s="25">
        <v>535900</v>
      </c>
      <c r="O181" s="26" t="s">
        <v>127</v>
      </c>
      <c r="P181" s="27"/>
      <c r="Q181" s="27"/>
      <c r="R181" s="28"/>
    </row>
    <row r="182" spans="11:18" ht="15.75" x14ac:dyDescent="0.25">
      <c r="K182" s="22" t="s">
        <v>224</v>
      </c>
      <c r="L182" s="23" t="s">
        <v>239</v>
      </c>
      <c r="M182" s="24" t="str">
        <f t="shared" si="2"/>
        <v>VA-CAROLINE</v>
      </c>
      <c r="N182" s="25">
        <v>535900</v>
      </c>
      <c r="O182" s="26" t="s">
        <v>127</v>
      </c>
      <c r="P182" s="27"/>
      <c r="Q182" s="27"/>
      <c r="R182" s="28"/>
    </row>
    <row r="183" spans="11:18" ht="15.75" x14ac:dyDescent="0.25">
      <c r="K183" s="22" t="s">
        <v>224</v>
      </c>
      <c r="L183" s="23" t="s">
        <v>240</v>
      </c>
      <c r="M183" s="24" t="str">
        <f t="shared" si="2"/>
        <v>VA-CHARLES CITY</v>
      </c>
      <c r="N183" s="25">
        <v>535900</v>
      </c>
      <c r="O183" s="26" t="s">
        <v>127</v>
      </c>
      <c r="P183" s="27"/>
      <c r="Q183" s="27"/>
      <c r="R183" s="28"/>
    </row>
    <row r="184" spans="11:18" ht="15.75" x14ac:dyDescent="0.25">
      <c r="K184" s="22" t="s">
        <v>224</v>
      </c>
      <c r="L184" s="23" t="s">
        <v>241</v>
      </c>
      <c r="M184" s="24" t="str">
        <f t="shared" si="2"/>
        <v>VA-CHESTERFIELD</v>
      </c>
      <c r="N184" s="25">
        <v>535900</v>
      </c>
      <c r="O184" s="26" t="s">
        <v>127</v>
      </c>
      <c r="P184" s="27"/>
      <c r="Q184" s="27"/>
      <c r="R184" s="28"/>
    </row>
    <row r="185" spans="11:18" ht="15.75" x14ac:dyDescent="0.25">
      <c r="K185" s="22" t="s">
        <v>224</v>
      </c>
      <c r="L185" s="23" t="s">
        <v>242</v>
      </c>
      <c r="M185" s="24" t="str">
        <f t="shared" si="2"/>
        <v>VA-CUMBERLAND</v>
      </c>
      <c r="N185" s="25">
        <v>535900</v>
      </c>
      <c r="O185" s="26" t="s">
        <v>127</v>
      </c>
      <c r="P185" s="27"/>
      <c r="Q185" s="27"/>
      <c r="R185" s="28"/>
    </row>
    <row r="186" spans="11:18" ht="15.75" x14ac:dyDescent="0.25">
      <c r="K186" s="22" t="s">
        <v>224</v>
      </c>
      <c r="L186" s="23" t="s">
        <v>243</v>
      </c>
      <c r="M186" s="24" t="str">
        <f t="shared" si="2"/>
        <v>VA-DINWIDDIE</v>
      </c>
      <c r="N186" s="25">
        <v>535900</v>
      </c>
      <c r="O186" s="26" t="s">
        <v>127</v>
      </c>
      <c r="P186" s="27"/>
      <c r="Q186" s="27"/>
      <c r="R186" s="28"/>
    </row>
    <row r="187" spans="11:18" ht="15.75" x14ac:dyDescent="0.25">
      <c r="K187" s="22" t="s">
        <v>224</v>
      </c>
      <c r="L187" s="23" t="s">
        <v>244</v>
      </c>
      <c r="M187" s="24" t="str">
        <f t="shared" si="2"/>
        <v>VA-GOOCHLAND</v>
      </c>
      <c r="N187" s="25">
        <v>535900</v>
      </c>
      <c r="O187" s="26" t="s">
        <v>127</v>
      </c>
      <c r="P187" s="27"/>
      <c r="Q187" s="27"/>
      <c r="R187" s="28"/>
    </row>
    <row r="188" spans="11:18" ht="15.75" x14ac:dyDescent="0.25">
      <c r="K188" s="22" t="s">
        <v>224</v>
      </c>
      <c r="L188" s="23" t="s">
        <v>245</v>
      </c>
      <c r="M188" s="24" t="str">
        <f t="shared" si="2"/>
        <v>VA-HANOVER</v>
      </c>
      <c r="N188" s="25">
        <v>535900</v>
      </c>
      <c r="O188" s="26" t="s">
        <v>127</v>
      </c>
      <c r="P188" s="27"/>
      <c r="Q188" s="27"/>
      <c r="R188" s="28"/>
    </row>
    <row r="189" spans="11:18" ht="15.75" x14ac:dyDescent="0.25">
      <c r="K189" s="22" t="s">
        <v>224</v>
      </c>
      <c r="L189" s="23" t="s">
        <v>246</v>
      </c>
      <c r="M189" s="24" t="str">
        <f t="shared" si="2"/>
        <v>VA-HENRICO</v>
      </c>
      <c r="N189" s="25">
        <v>535900</v>
      </c>
      <c r="O189" s="26" t="s">
        <v>127</v>
      </c>
      <c r="P189" s="27"/>
      <c r="Q189" s="27"/>
      <c r="R189" s="28"/>
    </row>
    <row r="190" spans="11:18" ht="15.75" x14ac:dyDescent="0.25">
      <c r="K190" s="22" t="s">
        <v>224</v>
      </c>
      <c r="L190" s="23" t="s">
        <v>247</v>
      </c>
      <c r="M190" s="24" t="str">
        <f t="shared" si="2"/>
        <v>VA-KING AND QUEEN</v>
      </c>
      <c r="N190" s="25">
        <v>535900</v>
      </c>
      <c r="O190" s="26" t="s">
        <v>127</v>
      </c>
      <c r="P190" s="27"/>
      <c r="Q190" s="27"/>
      <c r="R190" s="28"/>
    </row>
    <row r="191" spans="11:18" ht="15.75" x14ac:dyDescent="0.25">
      <c r="K191" s="22" t="s">
        <v>224</v>
      </c>
      <c r="L191" s="23" t="s">
        <v>248</v>
      </c>
      <c r="M191" s="24" t="str">
        <f t="shared" si="2"/>
        <v>VA-KING WILLIAM</v>
      </c>
      <c r="N191" s="25">
        <v>535900</v>
      </c>
      <c r="O191" s="26" t="s">
        <v>127</v>
      </c>
      <c r="P191" s="27"/>
      <c r="Q191" s="27"/>
      <c r="R191" s="28"/>
    </row>
    <row r="192" spans="11:18" ht="15.75" x14ac:dyDescent="0.25">
      <c r="K192" s="22" t="s">
        <v>224</v>
      </c>
      <c r="L192" s="23" t="s">
        <v>249</v>
      </c>
      <c r="M192" s="24" t="str">
        <f t="shared" si="2"/>
        <v>VA-LOUISA</v>
      </c>
      <c r="N192" s="25">
        <v>535900</v>
      </c>
      <c r="O192" s="26" t="s">
        <v>127</v>
      </c>
      <c r="P192" s="27"/>
      <c r="Q192" s="27"/>
      <c r="R192" s="28"/>
    </row>
    <row r="193" spans="11:18" ht="15.75" x14ac:dyDescent="0.25">
      <c r="K193" s="22" t="s">
        <v>224</v>
      </c>
      <c r="L193" s="23" t="s">
        <v>250</v>
      </c>
      <c r="M193" s="24" t="str">
        <f t="shared" si="2"/>
        <v>VA-NEW KENT</v>
      </c>
      <c r="N193" s="25">
        <v>535900</v>
      </c>
      <c r="O193" s="26" t="s">
        <v>127</v>
      </c>
      <c r="P193" s="27"/>
      <c r="Q193" s="27"/>
      <c r="R193" s="28"/>
    </row>
    <row r="194" spans="11:18" ht="15.75" x14ac:dyDescent="0.25">
      <c r="K194" s="22" t="s">
        <v>224</v>
      </c>
      <c r="L194" s="23" t="s">
        <v>251</v>
      </c>
      <c r="M194" s="24" t="str">
        <f t="shared" si="2"/>
        <v>VA-POWHATAN</v>
      </c>
      <c r="N194" s="25">
        <v>535900</v>
      </c>
      <c r="O194" s="26" t="s">
        <v>127</v>
      </c>
      <c r="P194" s="27"/>
      <c r="Q194" s="27"/>
      <c r="R194" s="28"/>
    </row>
    <row r="195" spans="11:18" ht="15.75" x14ac:dyDescent="0.25">
      <c r="K195" s="22" t="s">
        <v>224</v>
      </c>
      <c r="L195" s="23" t="s">
        <v>252</v>
      </c>
      <c r="M195" s="24" t="str">
        <f t="shared" si="2"/>
        <v>VA-PRINCE GEORGE</v>
      </c>
      <c r="N195" s="25">
        <v>535900</v>
      </c>
      <c r="O195" s="26" t="s">
        <v>127</v>
      </c>
      <c r="P195" s="27"/>
      <c r="Q195" s="27"/>
      <c r="R195" s="28"/>
    </row>
    <row r="196" spans="11:18" ht="15.75" x14ac:dyDescent="0.25">
      <c r="K196" s="22" t="s">
        <v>224</v>
      </c>
      <c r="L196" s="23" t="s">
        <v>191</v>
      </c>
      <c r="M196" s="24" t="str">
        <f t="shared" si="2"/>
        <v>VA-SUSSEX</v>
      </c>
      <c r="N196" s="25">
        <v>535900</v>
      </c>
      <c r="O196" s="26" t="s">
        <v>127</v>
      </c>
      <c r="P196" s="27"/>
      <c r="Q196" s="27"/>
      <c r="R196" s="28"/>
    </row>
    <row r="197" spans="11:18" ht="15.75" x14ac:dyDescent="0.25">
      <c r="K197" s="22" t="s">
        <v>224</v>
      </c>
      <c r="L197" s="23" t="s">
        <v>253</v>
      </c>
      <c r="M197" s="24" t="str">
        <f t="shared" si="2"/>
        <v>VA-COLONIAL HEIGHT</v>
      </c>
      <c r="N197" s="25">
        <v>535900</v>
      </c>
      <c r="O197" s="26" t="s">
        <v>127</v>
      </c>
      <c r="P197" s="27"/>
      <c r="Q197" s="27"/>
      <c r="R197" s="28"/>
    </row>
    <row r="198" spans="11:18" ht="15.75" x14ac:dyDescent="0.25">
      <c r="K198" s="22" t="s">
        <v>224</v>
      </c>
      <c r="L198" s="23" t="s">
        <v>254</v>
      </c>
      <c r="M198" s="24" t="str">
        <f t="shared" ref="M198:M224" si="3">CONCATENATE(K198,"-",L198)</f>
        <v>VA-HOPEWELL</v>
      </c>
      <c r="N198" s="25">
        <v>535900</v>
      </c>
      <c r="O198" s="26" t="s">
        <v>127</v>
      </c>
      <c r="P198" s="27"/>
      <c r="Q198" s="27"/>
      <c r="R198" s="28"/>
    </row>
    <row r="199" spans="11:18" ht="15.75" x14ac:dyDescent="0.25">
      <c r="K199" s="22" t="s">
        <v>224</v>
      </c>
      <c r="L199" s="23" t="s">
        <v>255</v>
      </c>
      <c r="M199" s="24" t="str">
        <f t="shared" si="3"/>
        <v>VA-PETERSBURG</v>
      </c>
      <c r="N199" s="25">
        <v>535900</v>
      </c>
      <c r="O199" s="26" t="s">
        <v>127</v>
      </c>
      <c r="P199" s="27"/>
      <c r="Q199" s="27"/>
      <c r="R199" s="28"/>
    </row>
    <row r="200" spans="11:18" ht="15.75" x14ac:dyDescent="0.25">
      <c r="K200" s="22" t="s">
        <v>224</v>
      </c>
      <c r="L200" s="23" t="s">
        <v>256</v>
      </c>
      <c r="M200" s="24" t="str">
        <f t="shared" si="3"/>
        <v>VA-RICHMOND IND</v>
      </c>
      <c r="N200" s="25">
        <v>535900</v>
      </c>
      <c r="O200" s="26" t="s">
        <v>127</v>
      </c>
      <c r="P200" s="27"/>
      <c r="Q200" s="27"/>
      <c r="R200" s="28"/>
    </row>
    <row r="201" spans="11:18" ht="15.75" x14ac:dyDescent="0.25">
      <c r="K201" s="22" t="s">
        <v>224</v>
      </c>
      <c r="L201" s="23" t="s">
        <v>225</v>
      </c>
      <c r="M201" s="24" t="str">
        <f t="shared" si="3"/>
        <v>VA-GLOUCESTER</v>
      </c>
      <c r="N201" s="25">
        <v>458850</v>
      </c>
      <c r="O201" s="26" t="s">
        <v>127</v>
      </c>
      <c r="P201" s="27"/>
      <c r="Q201" s="27"/>
      <c r="R201" s="28"/>
    </row>
    <row r="202" spans="11:18" ht="15.75" x14ac:dyDescent="0.25">
      <c r="K202" s="22" t="s">
        <v>224</v>
      </c>
      <c r="L202" s="23" t="s">
        <v>226</v>
      </c>
      <c r="M202" s="24" t="str">
        <f t="shared" si="3"/>
        <v>VA-ISLE OF WIGHT</v>
      </c>
      <c r="N202" s="25">
        <v>458850</v>
      </c>
      <c r="O202" s="26" t="s">
        <v>127</v>
      </c>
      <c r="P202" s="27"/>
      <c r="Q202" s="27"/>
      <c r="R202" s="28"/>
    </row>
    <row r="203" spans="11:18" ht="15.75" x14ac:dyDescent="0.25">
      <c r="K203" s="22" t="s">
        <v>224</v>
      </c>
      <c r="L203" s="23" t="s">
        <v>227</v>
      </c>
      <c r="M203" s="24" t="str">
        <f t="shared" si="3"/>
        <v>VA-JAMES CITY</v>
      </c>
      <c r="N203" s="25">
        <v>458850</v>
      </c>
      <c r="O203" s="26" t="s">
        <v>127</v>
      </c>
      <c r="P203" s="27"/>
      <c r="Q203" s="27"/>
      <c r="R203" s="28"/>
    </row>
    <row r="204" spans="11:18" ht="15.75" x14ac:dyDescent="0.25">
      <c r="K204" s="22" t="s">
        <v>224</v>
      </c>
      <c r="L204" s="23" t="s">
        <v>228</v>
      </c>
      <c r="M204" s="24" t="str">
        <f t="shared" si="3"/>
        <v>VA-MATHEWS</v>
      </c>
      <c r="N204" s="25">
        <v>458850</v>
      </c>
      <c r="O204" s="26" t="s">
        <v>127</v>
      </c>
      <c r="P204" s="27"/>
      <c r="Q204" s="27"/>
      <c r="R204" s="28"/>
    </row>
    <row r="205" spans="11:18" ht="15.75" x14ac:dyDescent="0.25">
      <c r="K205" s="22" t="s">
        <v>224</v>
      </c>
      <c r="L205" s="23" t="s">
        <v>229</v>
      </c>
      <c r="M205" s="24" t="str">
        <f t="shared" si="3"/>
        <v>VA-SURRY</v>
      </c>
      <c r="N205" s="25">
        <v>458850</v>
      </c>
      <c r="O205" s="26" t="s">
        <v>127</v>
      </c>
      <c r="P205" s="27"/>
      <c r="Q205" s="27"/>
      <c r="R205" s="28"/>
    </row>
    <row r="206" spans="11:18" ht="15.75" x14ac:dyDescent="0.25">
      <c r="K206" s="22" t="s">
        <v>224</v>
      </c>
      <c r="L206" s="23" t="s">
        <v>230</v>
      </c>
      <c r="M206" s="24" t="str">
        <f t="shared" si="3"/>
        <v>VA-YORK</v>
      </c>
      <c r="N206" s="25">
        <v>458850</v>
      </c>
      <c r="O206" s="26" t="s">
        <v>127</v>
      </c>
      <c r="P206" s="27"/>
      <c r="Q206" s="27"/>
      <c r="R206" s="28"/>
    </row>
    <row r="207" spans="11:18" ht="15.75" x14ac:dyDescent="0.25">
      <c r="K207" s="22" t="s">
        <v>224</v>
      </c>
      <c r="L207" s="23" t="s">
        <v>231</v>
      </c>
      <c r="M207" s="24" t="str">
        <f t="shared" si="3"/>
        <v>VA-CHESAPEAKE</v>
      </c>
      <c r="N207" s="25">
        <v>458850</v>
      </c>
      <c r="O207" s="26" t="s">
        <v>127</v>
      </c>
      <c r="P207" s="27"/>
      <c r="Q207" s="27"/>
      <c r="R207" s="28"/>
    </row>
    <row r="208" spans="11:18" ht="15.75" x14ac:dyDescent="0.25">
      <c r="K208" s="22" t="s">
        <v>224</v>
      </c>
      <c r="L208" s="23" t="s">
        <v>232</v>
      </c>
      <c r="M208" s="24" t="str">
        <f t="shared" si="3"/>
        <v>VA-HAMPTON</v>
      </c>
      <c r="N208" s="25">
        <v>458850</v>
      </c>
      <c r="O208" s="26" t="s">
        <v>127</v>
      </c>
      <c r="P208" s="27"/>
      <c r="Q208" s="27"/>
      <c r="R208" s="28"/>
    </row>
    <row r="209" spans="11:18" ht="15.75" x14ac:dyDescent="0.25">
      <c r="K209" s="22" t="s">
        <v>224</v>
      </c>
      <c r="L209" s="23" t="s">
        <v>233</v>
      </c>
      <c r="M209" s="24" t="str">
        <f t="shared" si="3"/>
        <v>VA-NEWPORT NEWS</v>
      </c>
      <c r="N209" s="25">
        <v>458850</v>
      </c>
      <c r="O209" s="26" t="s">
        <v>127</v>
      </c>
      <c r="P209" s="27"/>
      <c r="Q209" s="27"/>
      <c r="R209" s="28"/>
    </row>
    <row r="210" spans="11:18" ht="15.75" x14ac:dyDescent="0.25">
      <c r="K210" s="22" t="s">
        <v>224</v>
      </c>
      <c r="L210" s="23" t="s">
        <v>150</v>
      </c>
      <c r="M210" s="24" t="str">
        <f t="shared" si="3"/>
        <v>VA-NORFOLK</v>
      </c>
      <c r="N210" s="25">
        <v>458850</v>
      </c>
      <c r="O210" s="26" t="s">
        <v>127</v>
      </c>
      <c r="P210" s="27"/>
      <c r="Q210" s="27"/>
      <c r="R210" s="28"/>
    </row>
    <row r="211" spans="11:18" ht="15.75" x14ac:dyDescent="0.25">
      <c r="K211" s="22" t="s">
        <v>224</v>
      </c>
      <c r="L211" s="23" t="s">
        <v>234</v>
      </c>
      <c r="M211" s="24" t="str">
        <f t="shared" si="3"/>
        <v>VA-POQUOSON</v>
      </c>
      <c r="N211" s="25">
        <v>458850</v>
      </c>
      <c r="O211" s="26" t="s">
        <v>127</v>
      </c>
      <c r="P211" s="27"/>
      <c r="Q211" s="27"/>
      <c r="R211" s="28"/>
    </row>
    <row r="212" spans="11:18" ht="15.75" x14ac:dyDescent="0.25">
      <c r="K212" s="22" t="s">
        <v>224</v>
      </c>
      <c r="L212" s="23" t="s">
        <v>235</v>
      </c>
      <c r="M212" s="24" t="str">
        <f t="shared" si="3"/>
        <v>VA-PORTSMOUTH</v>
      </c>
      <c r="N212" s="25">
        <v>458850</v>
      </c>
      <c r="O212" s="26" t="s">
        <v>127</v>
      </c>
      <c r="P212" s="27"/>
      <c r="Q212" s="27"/>
      <c r="R212" s="28"/>
    </row>
    <row r="213" spans="11:18" ht="15.75" x14ac:dyDescent="0.25">
      <c r="K213" s="22" t="s">
        <v>224</v>
      </c>
      <c r="L213" s="23" t="s">
        <v>152</v>
      </c>
      <c r="M213" s="24" t="str">
        <f t="shared" si="3"/>
        <v>VA-SUFFOLK</v>
      </c>
      <c r="N213" s="25">
        <v>458850</v>
      </c>
      <c r="O213" s="26" t="s">
        <v>127</v>
      </c>
      <c r="P213" s="27"/>
      <c r="Q213" s="27"/>
      <c r="R213" s="28"/>
    </row>
    <row r="214" spans="11:18" ht="15.75" x14ac:dyDescent="0.25">
      <c r="K214" s="22" t="s">
        <v>224</v>
      </c>
      <c r="L214" s="23" t="s">
        <v>236</v>
      </c>
      <c r="M214" s="24" t="str">
        <f t="shared" si="3"/>
        <v>VA-VIRGINIA BEACH</v>
      </c>
      <c r="N214" s="25">
        <v>458850</v>
      </c>
      <c r="O214" s="26" t="s">
        <v>127</v>
      </c>
      <c r="P214" s="27"/>
      <c r="Q214" s="27"/>
      <c r="R214" s="28"/>
    </row>
    <row r="215" spans="11:18" ht="15.75" x14ac:dyDescent="0.25">
      <c r="K215" s="22" t="s">
        <v>224</v>
      </c>
      <c r="L215" s="23" t="s">
        <v>237</v>
      </c>
      <c r="M215" s="24" t="str">
        <f t="shared" si="3"/>
        <v>VA-WILLIAMSBURG</v>
      </c>
      <c r="N215" s="25">
        <v>458850</v>
      </c>
      <c r="O215" s="26" t="s">
        <v>127</v>
      </c>
      <c r="P215" s="27"/>
      <c r="Q215" s="27"/>
      <c r="R215" s="28"/>
    </row>
    <row r="216" spans="11:18" ht="15.75" x14ac:dyDescent="0.25">
      <c r="K216" s="22" t="s">
        <v>274</v>
      </c>
      <c r="L216" s="23" t="s">
        <v>275</v>
      </c>
      <c r="M216" s="24" t="str">
        <f t="shared" si="3"/>
        <v>VI-ST. CROIX</v>
      </c>
      <c r="N216" s="25">
        <v>679650</v>
      </c>
      <c r="O216" s="26" t="s">
        <v>129</v>
      </c>
      <c r="P216" s="27"/>
      <c r="Q216" s="27"/>
      <c r="R216" s="28"/>
    </row>
    <row r="217" spans="11:18" ht="15.75" x14ac:dyDescent="0.25">
      <c r="K217" s="22" t="s">
        <v>274</v>
      </c>
      <c r="L217" s="23" t="s">
        <v>276</v>
      </c>
      <c r="M217" s="24" t="str">
        <f t="shared" si="3"/>
        <v>VI-ST. JOHN,VI</v>
      </c>
      <c r="N217" s="25">
        <v>679650</v>
      </c>
      <c r="O217" s="26" t="s">
        <v>129</v>
      </c>
      <c r="P217" s="27"/>
      <c r="Q217" s="27"/>
      <c r="R217" s="28"/>
    </row>
    <row r="218" spans="11:18" ht="15.75" x14ac:dyDescent="0.25">
      <c r="K218" s="22" t="s">
        <v>274</v>
      </c>
      <c r="L218" s="23" t="s">
        <v>277</v>
      </c>
      <c r="M218" s="24" t="str">
        <f t="shared" si="3"/>
        <v>VI-ST. THOMAS</v>
      </c>
      <c r="N218" s="25">
        <v>679650</v>
      </c>
      <c r="O218" s="26" t="s">
        <v>129</v>
      </c>
      <c r="P218" s="27"/>
      <c r="Q218" s="27"/>
      <c r="R218" s="28"/>
    </row>
    <row r="219" spans="11:18" ht="15.75" x14ac:dyDescent="0.25">
      <c r="K219" s="22" t="s">
        <v>278</v>
      </c>
      <c r="L219" s="23" t="s">
        <v>280</v>
      </c>
      <c r="M219" s="24" t="str">
        <f t="shared" si="3"/>
        <v>WA-KING</v>
      </c>
      <c r="N219" s="25">
        <v>667000</v>
      </c>
      <c r="O219" s="26" t="s">
        <v>13</v>
      </c>
      <c r="P219" s="27"/>
      <c r="Q219" s="27"/>
      <c r="R219" s="28"/>
    </row>
    <row r="220" spans="11:18" ht="15.75" x14ac:dyDescent="0.25">
      <c r="K220" s="22" t="s">
        <v>278</v>
      </c>
      <c r="L220" s="23" t="s">
        <v>281</v>
      </c>
      <c r="M220" s="24" t="str">
        <f t="shared" si="3"/>
        <v>WA-PIERCE</v>
      </c>
      <c r="N220" s="25">
        <v>667000</v>
      </c>
      <c r="O220" s="26" t="s">
        <v>13</v>
      </c>
      <c r="P220" s="27"/>
      <c r="Q220" s="27"/>
      <c r="R220" s="28"/>
    </row>
    <row r="221" spans="11:18" ht="15.75" x14ac:dyDescent="0.25">
      <c r="K221" s="22" t="s">
        <v>278</v>
      </c>
      <c r="L221" s="23" t="s">
        <v>282</v>
      </c>
      <c r="M221" s="24" t="str">
        <f t="shared" si="3"/>
        <v>WA-SNOHOMISH</v>
      </c>
      <c r="N221" s="25">
        <v>667000</v>
      </c>
      <c r="O221" s="26" t="s">
        <v>13</v>
      </c>
      <c r="P221" s="27"/>
      <c r="Q221" s="27"/>
      <c r="R221" s="28"/>
    </row>
    <row r="222" spans="11:18" ht="15.75" x14ac:dyDescent="0.25">
      <c r="K222" s="22" t="s">
        <v>278</v>
      </c>
      <c r="L222" s="23" t="s">
        <v>279</v>
      </c>
      <c r="M222" s="24" t="str">
        <f t="shared" si="3"/>
        <v>WA-SAN JUAN</v>
      </c>
      <c r="N222" s="25">
        <v>483000</v>
      </c>
      <c r="O222" s="26" t="s">
        <v>13</v>
      </c>
      <c r="P222" s="27"/>
      <c r="Q222" s="27"/>
      <c r="R222" s="28"/>
    </row>
    <row r="223" spans="11:18" ht="15.75" x14ac:dyDescent="0.25">
      <c r="K223" s="22" t="s">
        <v>283</v>
      </c>
      <c r="L223" s="23" t="s">
        <v>112</v>
      </c>
      <c r="M223" s="24" t="str">
        <f t="shared" si="3"/>
        <v>WV-JEFFERSON</v>
      </c>
      <c r="N223" s="25">
        <v>679650</v>
      </c>
      <c r="O223" s="26" t="s">
        <v>127</v>
      </c>
      <c r="P223" s="27"/>
      <c r="Q223" s="27"/>
      <c r="R223" s="28"/>
    </row>
    <row r="224" spans="11:18" ht="15.75" x14ac:dyDescent="0.25">
      <c r="K224" s="22" t="s">
        <v>284</v>
      </c>
      <c r="L224" s="23" t="s">
        <v>146</v>
      </c>
      <c r="M224" s="24" t="str">
        <f t="shared" si="3"/>
        <v>WY-TETON</v>
      </c>
      <c r="N224" s="25">
        <v>679650</v>
      </c>
      <c r="O224" s="26" t="s">
        <v>127</v>
      </c>
      <c r="P224" s="27"/>
      <c r="Q224" s="27"/>
      <c r="R224" s="28"/>
    </row>
    <row r="225" spans="11:18" ht="15.75" x14ac:dyDescent="0.25">
      <c r="K225" s="83"/>
      <c r="L225" s="84"/>
      <c r="M225" s="24"/>
      <c r="N225" s="85"/>
      <c r="O225" s="26"/>
      <c r="P225" s="27"/>
      <c r="Q225" s="27"/>
      <c r="R225" s="28"/>
    </row>
    <row r="226" spans="11:18" ht="15.75" x14ac:dyDescent="0.25">
      <c r="K226" s="83"/>
      <c r="L226" s="84"/>
      <c r="M226" s="24"/>
      <c r="N226" s="85"/>
      <c r="O226" s="26"/>
      <c r="P226" s="27"/>
      <c r="Q226" s="27"/>
      <c r="R226" s="28"/>
    </row>
    <row r="227" spans="11:18" ht="15.75" x14ac:dyDescent="0.25">
      <c r="K227" s="83"/>
      <c r="L227" s="84"/>
      <c r="M227" s="24"/>
      <c r="N227" s="85"/>
      <c r="O227" s="26"/>
      <c r="P227" s="27"/>
      <c r="Q227" s="27"/>
      <c r="R227" s="28"/>
    </row>
    <row r="228" spans="11:18" ht="15.75" x14ac:dyDescent="0.25">
      <c r="K228" s="83"/>
      <c r="L228" s="84"/>
      <c r="M228" s="24"/>
      <c r="N228" s="85"/>
      <c r="O228" s="26"/>
      <c r="P228" s="27"/>
      <c r="Q228" s="27"/>
      <c r="R228" s="28"/>
    </row>
    <row r="229" spans="11:18" ht="15.75" x14ac:dyDescent="0.25">
      <c r="K229" s="83"/>
      <c r="L229" s="84"/>
      <c r="M229" s="24"/>
      <c r="N229" s="85"/>
      <c r="O229" s="26"/>
      <c r="P229" s="27"/>
      <c r="Q229" s="27"/>
      <c r="R229" s="28"/>
    </row>
    <row r="230" spans="11:18" ht="15.75" x14ac:dyDescent="0.25">
      <c r="K230" s="83"/>
      <c r="L230" s="84"/>
      <c r="M230" s="24"/>
      <c r="N230" s="85"/>
      <c r="O230" s="26"/>
      <c r="P230" s="27"/>
      <c r="Q230" s="27"/>
      <c r="R230" s="28"/>
    </row>
    <row r="231" spans="11:18" ht="15.75" x14ac:dyDescent="0.25">
      <c r="K231" s="83"/>
      <c r="L231" s="84"/>
      <c r="M231" s="24"/>
      <c r="N231" s="85"/>
      <c r="O231" s="26"/>
      <c r="P231" s="27"/>
      <c r="Q231" s="27"/>
      <c r="R231" s="28"/>
    </row>
    <row r="232" spans="11:18" ht="15.75" x14ac:dyDescent="0.25">
      <c r="K232" s="83"/>
      <c r="L232" s="84"/>
      <c r="M232" s="24"/>
      <c r="N232" s="85"/>
      <c r="O232" s="26"/>
      <c r="P232" s="27"/>
      <c r="Q232" s="27"/>
      <c r="R232" s="28"/>
    </row>
    <row r="233" spans="11:18" ht="15.75" x14ac:dyDescent="0.25">
      <c r="K233" s="83"/>
      <c r="L233" s="84"/>
      <c r="M233" s="24"/>
      <c r="N233" s="85"/>
      <c r="O233" s="26"/>
      <c r="P233" s="27"/>
      <c r="Q233" s="27"/>
      <c r="R233" s="28"/>
    </row>
    <row r="234" spans="11:18" ht="15.75" x14ac:dyDescent="0.25">
      <c r="K234" s="83"/>
      <c r="L234" s="84"/>
      <c r="M234" s="24"/>
      <c r="N234" s="85"/>
      <c r="O234" s="26"/>
      <c r="P234" s="27"/>
      <c r="Q234" s="27"/>
      <c r="R234" s="28"/>
    </row>
    <row r="235" spans="11:18" ht="15.75" x14ac:dyDescent="0.25">
      <c r="K235" s="83"/>
      <c r="L235" s="84"/>
      <c r="M235" s="24"/>
      <c r="N235" s="85"/>
      <c r="O235" s="26"/>
      <c r="P235" s="27"/>
      <c r="Q235" s="27"/>
      <c r="R235" s="28"/>
    </row>
    <row r="236" spans="11:18" ht="15.75" x14ac:dyDescent="0.25">
      <c r="K236" s="83"/>
      <c r="L236" s="84"/>
      <c r="M236" s="24"/>
      <c r="N236" s="85"/>
      <c r="O236" s="26"/>
      <c r="P236" s="27"/>
      <c r="Q236" s="27"/>
      <c r="R236" s="28"/>
    </row>
    <row r="237" spans="11:18" ht="15.75" x14ac:dyDescent="0.25">
      <c r="K237" s="83"/>
      <c r="L237" s="84"/>
      <c r="M237" s="24"/>
      <c r="N237" s="85"/>
      <c r="O237" s="26"/>
      <c r="P237" s="27"/>
      <c r="Q237" s="27"/>
      <c r="R237" s="28"/>
    </row>
    <row r="238" spans="11:18" ht="15.75" x14ac:dyDescent="0.25">
      <c r="K238" s="83"/>
      <c r="L238" s="84"/>
      <c r="M238" s="24"/>
      <c r="N238" s="85"/>
      <c r="O238" s="26"/>
      <c r="P238" s="27"/>
      <c r="Q238" s="27"/>
      <c r="R238" s="28"/>
    </row>
    <row r="239" spans="11:18" ht="15.75" x14ac:dyDescent="0.25">
      <c r="K239" s="83"/>
      <c r="L239" s="84"/>
      <c r="M239" s="24"/>
      <c r="N239" s="85"/>
      <c r="O239" s="26"/>
    </row>
    <row r="240" spans="11:18" ht="15.75" x14ac:dyDescent="0.25">
      <c r="K240" s="83"/>
      <c r="L240" s="84"/>
      <c r="M240" s="24"/>
      <c r="N240" s="85"/>
      <c r="O240" s="26"/>
    </row>
    <row r="241" spans="11:15" ht="15.75" x14ac:dyDescent="0.25">
      <c r="K241" s="83"/>
      <c r="L241" s="84"/>
      <c r="M241" s="24"/>
      <c r="N241" s="85"/>
      <c r="O241" s="26"/>
    </row>
    <row r="242" spans="11:15" ht="15.75" x14ac:dyDescent="0.25">
      <c r="K242" s="83"/>
      <c r="L242" s="84"/>
      <c r="M242" s="24"/>
      <c r="N242" s="85"/>
      <c r="O242" s="26"/>
    </row>
  </sheetData>
  <sheetProtection selectLockedCells="1"/>
  <customSheetViews>
    <customSheetView guid="{16C38848-01EC-43AF-8469-C5198ABACE5B}" scale="85" fitToPage="1" printArea="1" hiddenColumns="1" topLeftCell="H13">
      <selection activeCell="N35" sqref="N35"/>
      <pageMargins left="0" right="0" top="0" bottom="0" header="0" footer="0"/>
      <printOptions horizontalCentered="1"/>
      <pageSetup paperSize="5" scale="63" fitToHeight="0" orientation="portrait" r:id="rId1"/>
      <headerFooter alignWithMargins="0"/>
    </customSheetView>
  </customSheetViews>
  <mergeCells count="26">
    <mergeCell ref="C43:F43"/>
    <mergeCell ref="B23:G23"/>
    <mergeCell ref="B15:G15"/>
    <mergeCell ref="B16:G16"/>
    <mergeCell ref="A18:D18"/>
    <mergeCell ref="B24:G24"/>
    <mergeCell ref="B31:G31"/>
    <mergeCell ref="B32:G32"/>
    <mergeCell ref="B33:G33"/>
    <mergeCell ref="B37:G37"/>
    <mergeCell ref="A36:G36"/>
    <mergeCell ref="A1:B1"/>
    <mergeCell ref="B39:G39"/>
    <mergeCell ref="B40:G40"/>
    <mergeCell ref="B41:G41"/>
    <mergeCell ref="B26:F26"/>
    <mergeCell ref="B22:G22"/>
    <mergeCell ref="B27:G27"/>
    <mergeCell ref="B38:G38"/>
    <mergeCell ref="B25:G25"/>
    <mergeCell ref="C1:G1"/>
    <mergeCell ref="A11:B11"/>
    <mergeCell ref="B13:G13"/>
    <mergeCell ref="E9:F9"/>
    <mergeCell ref="B14:G14"/>
    <mergeCell ref="A3:I3"/>
  </mergeCells>
  <phoneticPr fontId="2" type="noConversion"/>
  <dataValidations count="4">
    <dataValidation type="list" allowBlank="1" showInputMessage="1" showErrorMessage="1" sqref="I19" xr:uid="{00000000-0002-0000-0000-000000000000}">
      <formula1>"Purchase,Refinance"</formula1>
    </dataValidation>
    <dataValidation type="list" allowBlank="1" showInputMessage="1" showErrorMessage="1" sqref="D5" xr:uid="{00000000-0002-0000-0000-000001000000}">
      <formula1>$R$2:$R$4</formula1>
    </dataValidation>
    <dataValidation type="list" allowBlank="1" showInputMessage="1" showErrorMessage="1" sqref="G26" xr:uid="{00000000-0002-0000-0000-000002000000}">
      <formula1>"Choose applicable percentage, .90, .95, 1.0"</formula1>
    </dataValidation>
    <dataValidation type="list" allowBlank="1" showInputMessage="1" showErrorMessage="1" sqref="B7" xr:uid="{00000000-0002-0000-0000-000003000000}">
      <formula1>$M$3:$M$242</formula1>
    </dataValidation>
  </dataValidations>
  <printOptions horizontalCentered="1"/>
  <pageMargins left="0.25" right="0.25" top="0.25" bottom="0.25" header="0.5" footer="0.5"/>
  <pageSetup scale="61" fitToHeight="0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T173"/>
  <sheetViews>
    <sheetView showGridLines="0" showRowColHeaders="0" workbookViewId="0">
      <selection activeCell="C4" sqref="C4"/>
    </sheetView>
  </sheetViews>
  <sheetFormatPr defaultRowHeight="12.75" x14ac:dyDescent="0.2"/>
  <sheetData>
    <row r="2" spans="2:20" x14ac:dyDescent="0.2">
      <c r="B2" s="118" t="s">
        <v>285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2:20" x14ac:dyDescent="0.2"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</row>
    <row r="4" spans="2:20" ht="15" x14ac:dyDescent="0.2">
      <c r="B4" s="1"/>
      <c r="C4" s="1"/>
      <c r="D4" s="1"/>
      <c r="E4" s="1"/>
      <c r="F4" s="1"/>
      <c r="G4" s="1"/>
      <c r="H4" s="1"/>
    </row>
    <row r="5" spans="2:20" ht="15" x14ac:dyDescent="0.2">
      <c r="B5" s="1"/>
      <c r="C5" s="1"/>
      <c r="D5" s="1"/>
      <c r="E5" s="1"/>
      <c r="F5" s="1"/>
      <c r="G5" s="1"/>
      <c r="H5" s="1"/>
    </row>
    <row r="7" spans="2:20" x14ac:dyDescent="0.2">
      <c r="B7" s="116" t="s">
        <v>294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</row>
    <row r="8" spans="2:20" x14ac:dyDescent="0.2"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</row>
    <row r="9" spans="2:20" x14ac:dyDescent="0.2"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</row>
    <row r="10" spans="2:20" x14ac:dyDescent="0.2"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</row>
    <row r="11" spans="2:20" x14ac:dyDescent="0.2"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</row>
    <row r="12" spans="2:20" x14ac:dyDescent="0.2"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</row>
    <row r="13" spans="2:20" x14ac:dyDescent="0.2"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</row>
    <row r="14" spans="2:20" x14ac:dyDescent="0.2"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</row>
    <row r="15" spans="2:20" x14ac:dyDescent="0.2"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</row>
    <row r="16" spans="2:20" x14ac:dyDescent="0.2"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</row>
    <row r="17" spans="2:20" x14ac:dyDescent="0.2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</row>
    <row r="18" spans="2:20" x14ac:dyDescent="0.2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</row>
    <row r="19" spans="2:20" x14ac:dyDescent="0.2"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</row>
    <row r="20" spans="2:20" x14ac:dyDescent="0.2"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</row>
    <row r="21" spans="2:20" x14ac:dyDescent="0.2"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</row>
    <row r="22" spans="2:20" x14ac:dyDescent="0.2"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</row>
    <row r="23" spans="2:20" x14ac:dyDescent="0.2"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</row>
    <row r="24" spans="2:20" x14ac:dyDescent="0.2"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</row>
    <row r="25" spans="2:20" x14ac:dyDescent="0.2"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</row>
    <row r="26" spans="2:20" x14ac:dyDescent="0.2"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  <row r="27" spans="2:20" x14ac:dyDescent="0.2"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</row>
    <row r="28" spans="2:20" x14ac:dyDescent="0.2"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</row>
    <row r="29" spans="2:20" x14ac:dyDescent="0.2"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</row>
    <row r="30" spans="2:20" x14ac:dyDescent="0.2"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</row>
    <row r="31" spans="2:20" x14ac:dyDescent="0.2"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</row>
    <row r="32" spans="2:20" x14ac:dyDescent="0.2"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2:20" x14ac:dyDescent="0.2"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</row>
    <row r="34" spans="2:20" x14ac:dyDescent="0.2"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2:20" x14ac:dyDescent="0.2"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</row>
    <row r="36" spans="2:20" x14ac:dyDescent="0.2"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</row>
    <row r="37" spans="2:20" x14ac:dyDescent="0.2"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</row>
    <row r="38" spans="2:20" x14ac:dyDescent="0.2"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</row>
    <row r="39" spans="2:20" x14ac:dyDescent="0.2"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</row>
    <row r="40" spans="2:20" x14ac:dyDescent="0.2"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</row>
    <row r="41" spans="2:20" x14ac:dyDescent="0.2"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</row>
    <row r="42" spans="2:20" x14ac:dyDescent="0.2"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</row>
    <row r="43" spans="2:20" x14ac:dyDescent="0.2"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</row>
    <row r="44" spans="2:20" x14ac:dyDescent="0.2"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</row>
    <row r="45" spans="2:20" x14ac:dyDescent="0.2"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</row>
    <row r="46" spans="2:20" x14ac:dyDescent="0.2"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</row>
    <row r="47" spans="2:20" x14ac:dyDescent="0.2"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</row>
    <row r="48" spans="2:20" x14ac:dyDescent="0.2"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</row>
    <row r="49" spans="2:20" x14ac:dyDescent="0.2"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</row>
    <row r="50" spans="2:20" x14ac:dyDescent="0.2"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</row>
    <row r="51" spans="2:20" x14ac:dyDescent="0.2"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</row>
    <row r="52" spans="2:20" x14ac:dyDescent="0.2"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</row>
    <row r="53" spans="2:20" x14ac:dyDescent="0.2"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</row>
    <row r="54" spans="2:20" x14ac:dyDescent="0.2"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</row>
    <row r="55" spans="2:20" x14ac:dyDescent="0.2"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</row>
    <row r="56" spans="2:20" x14ac:dyDescent="0.2"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</row>
    <row r="57" spans="2:20" x14ac:dyDescent="0.2"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</row>
    <row r="58" spans="2:20" x14ac:dyDescent="0.2"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</row>
    <row r="59" spans="2:20" x14ac:dyDescent="0.2"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</row>
    <row r="60" spans="2:20" x14ac:dyDescent="0.2"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</row>
    <row r="61" spans="2:20" x14ac:dyDescent="0.2"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</row>
    <row r="62" spans="2:20" x14ac:dyDescent="0.2"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</row>
    <row r="63" spans="2:20" x14ac:dyDescent="0.2"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</row>
    <row r="64" spans="2:20" x14ac:dyDescent="0.2"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</row>
    <row r="65" spans="2:20" x14ac:dyDescent="0.2"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</row>
    <row r="66" spans="2:20" x14ac:dyDescent="0.2"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</row>
    <row r="67" spans="2:20" x14ac:dyDescent="0.2"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</row>
    <row r="68" spans="2:20" x14ac:dyDescent="0.2"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</row>
    <row r="69" spans="2:20" x14ac:dyDescent="0.2"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</row>
    <row r="70" spans="2:20" x14ac:dyDescent="0.2"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</row>
    <row r="71" spans="2:20" x14ac:dyDescent="0.2"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</row>
    <row r="72" spans="2:20" x14ac:dyDescent="0.2"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</row>
    <row r="73" spans="2:20" x14ac:dyDescent="0.2"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</row>
    <row r="74" spans="2:20" x14ac:dyDescent="0.2"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</row>
    <row r="75" spans="2:20" x14ac:dyDescent="0.2"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</row>
    <row r="76" spans="2:20" x14ac:dyDescent="0.2"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</row>
    <row r="77" spans="2:20" x14ac:dyDescent="0.2"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</row>
    <row r="78" spans="2:20" x14ac:dyDescent="0.2"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</row>
    <row r="79" spans="2:20" x14ac:dyDescent="0.2"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</row>
    <row r="80" spans="2:20" x14ac:dyDescent="0.2"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</row>
    <row r="81" spans="2:20" x14ac:dyDescent="0.2"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</row>
    <row r="82" spans="2:20" x14ac:dyDescent="0.2"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</row>
    <row r="83" spans="2:20" x14ac:dyDescent="0.2"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</row>
    <row r="84" spans="2:20" x14ac:dyDescent="0.2"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</row>
    <row r="85" spans="2:20" x14ac:dyDescent="0.2"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</row>
    <row r="86" spans="2:20" x14ac:dyDescent="0.2"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</row>
    <row r="87" spans="2:20" x14ac:dyDescent="0.2"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</row>
    <row r="88" spans="2:20" x14ac:dyDescent="0.2"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</row>
    <row r="89" spans="2:20" x14ac:dyDescent="0.2"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</row>
    <row r="90" spans="2:20" x14ac:dyDescent="0.2"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</row>
    <row r="91" spans="2:20" x14ac:dyDescent="0.2"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</row>
    <row r="92" spans="2:20" x14ac:dyDescent="0.2"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</row>
    <row r="93" spans="2:20" x14ac:dyDescent="0.2"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</row>
    <row r="94" spans="2:20" x14ac:dyDescent="0.2"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</row>
    <row r="95" spans="2:20" x14ac:dyDescent="0.2"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</row>
    <row r="96" spans="2:20" x14ac:dyDescent="0.2"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</row>
    <row r="97" spans="2:20" x14ac:dyDescent="0.2"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</row>
    <row r="98" spans="2:20" x14ac:dyDescent="0.2"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</row>
    <row r="99" spans="2:20" x14ac:dyDescent="0.2"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</row>
    <row r="100" spans="2:20" x14ac:dyDescent="0.2"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</row>
    <row r="101" spans="2:20" x14ac:dyDescent="0.2"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</row>
    <row r="102" spans="2:20" x14ac:dyDescent="0.2"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</row>
    <row r="103" spans="2:20" x14ac:dyDescent="0.2"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</row>
    <row r="104" spans="2:20" x14ac:dyDescent="0.2"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</row>
    <row r="105" spans="2:20" x14ac:dyDescent="0.2"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</row>
    <row r="106" spans="2:20" x14ac:dyDescent="0.2"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</row>
    <row r="107" spans="2:20" x14ac:dyDescent="0.2"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</row>
    <row r="108" spans="2:20" x14ac:dyDescent="0.2"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</row>
    <row r="109" spans="2:20" x14ac:dyDescent="0.2"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</row>
    <row r="110" spans="2:20" x14ac:dyDescent="0.2"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</row>
    <row r="111" spans="2:20" x14ac:dyDescent="0.2"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</row>
    <row r="112" spans="2:20" x14ac:dyDescent="0.2"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</row>
    <row r="113" spans="2:20" x14ac:dyDescent="0.2"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</row>
    <row r="114" spans="2:20" x14ac:dyDescent="0.2"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</row>
    <row r="115" spans="2:20" x14ac:dyDescent="0.2"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</row>
    <row r="116" spans="2:20" x14ac:dyDescent="0.2"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</row>
    <row r="117" spans="2:20" x14ac:dyDescent="0.2"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</row>
    <row r="118" spans="2:20" x14ac:dyDescent="0.2"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</row>
    <row r="119" spans="2:20" x14ac:dyDescent="0.2"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</row>
    <row r="120" spans="2:20" x14ac:dyDescent="0.2"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</row>
    <row r="121" spans="2:20" x14ac:dyDescent="0.2"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</row>
    <row r="122" spans="2:20" x14ac:dyDescent="0.2"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</row>
    <row r="123" spans="2:20" x14ac:dyDescent="0.2"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</row>
    <row r="124" spans="2:20" x14ac:dyDescent="0.2"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</row>
    <row r="125" spans="2:20" x14ac:dyDescent="0.2"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</row>
    <row r="126" spans="2:20" x14ac:dyDescent="0.2"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</row>
    <row r="127" spans="2:20" x14ac:dyDescent="0.2"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</row>
    <row r="128" spans="2:20" x14ac:dyDescent="0.2"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</row>
    <row r="129" spans="2:20" x14ac:dyDescent="0.2"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</row>
    <row r="130" spans="2:20" x14ac:dyDescent="0.2"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</row>
    <row r="131" spans="2:20" x14ac:dyDescent="0.2"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</row>
    <row r="132" spans="2:20" x14ac:dyDescent="0.2"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</row>
    <row r="133" spans="2:20" x14ac:dyDescent="0.2"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</row>
    <row r="134" spans="2:20" x14ac:dyDescent="0.2">
      <c r="B134" s="117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</row>
    <row r="135" spans="2:20" x14ac:dyDescent="0.2"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</row>
    <row r="136" spans="2:20" x14ac:dyDescent="0.2"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</row>
    <row r="137" spans="2:20" x14ac:dyDescent="0.2"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</row>
    <row r="138" spans="2:20" x14ac:dyDescent="0.2"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</row>
    <row r="139" spans="2:20" x14ac:dyDescent="0.2"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</row>
    <row r="140" spans="2:20" x14ac:dyDescent="0.2"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</row>
    <row r="141" spans="2:20" x14ac:dyDescent="0.2"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</row>
    <row r="142" spans="2:20" x14ac:dyDescent="0.2"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</row>
    <row r="143" spans="2:20" x14ac:dyDescent="0.2"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</row>
    <row r="144" spans="2:20" x14ac:dyDescent="0.2"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</row>
    <row r="145" spans="2:20" x14ac:dyDescent="0.2"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</row>
    <row r="146" spans="2:20" x14ac:dyDescent="0.2"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</row>
    <row r="147" spans="2:20" x14ac:dyDescent="0.2"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</row>
    <row r="148" spans="2:20" x14ac:dyDescent="0.2"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</row>
    <row r="149" spans="2:20" x14ac:dyDescent="0.2"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</row>
    <row r="150" spans="2:20" x14ac:dyDescent="0.2"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</row>
    <row r="151" spans="2:20" x14ac:dyDescent="0.2"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</row>
    <row r="152" spans="2:20" x14ac:dyDescent="0.2"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</row>
    <row r="153" spans="2:20" x14ac:dyDescent="0.2"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</row>
    <row r="154" spans="2:20" x14ac:dyDescent="0.2"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</row>
    <row r="155" spans="2:20" x14ac:dyDescent="0.2"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</row>
    <row r="156" spans="2:20" x14ac:dyDescent="0.2"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</row>
    <row r="157" spans="2:20" x14ac:dyDescent="0.2"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</row>
    <row r="158" spans="2:20" x14ac:dyDescent="0.2"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</row>
    <row r="159" spans="2:20" x14ac:dyDescent="0.2">
      <c r="B159" s="117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</row>
    <row r="160" spans="2:20" x14ac:dyDescent="0.2">
      <c r="B160" s="117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</row>
    <row r="161" spans="2:20" x14ac:dyDescent="0.2"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</row>
    <row r="162" spans="2:20" x14ac:dyDescent="0.2">
      <c r="B162" s="117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</row>
    <row r="163" spans="2:20" x14ac:dyDescent="0.2"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</row>
    <row r="164" spans="2:20" x14ac:dyDescent="0.2"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</row>
    <row r="165" spans="2:20" x14ac:dyDescent="0.2">
      <c r="B165" s="117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</row>
    <row r="166" spans="2:20" x14ac:dyDescent="0.2">
      <c r="B166" s="117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</row>
    <row r="167" spans="2:20" x14ac:dyDescent="0.2"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</row>
    <row r="168" spans="2:20" x14ac:dyDescent="0.2"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</row>
    <row r="169" spans="2:20" x14ac:dyDescent="0.2"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</row>
    <row r="170" spans="2:20" x14ac:dyDescent="0.2"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</row>
    <row r="171" spans="2:20" x14ac:dyDescent="0.2"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</row>
    <row r="172" spans="2:20" x14ac:dyDescent="0.2"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</row>
    <row r="173" spans="2:20" x14ac:dyDescent="0.2"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</row>
  </sheetData>
  <mergeCells count="2">
    <mergeCell ref="B7:T173"/>
    <mergeCell ref="B2:T3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e3f341d4-5589-47c3-b851-375f46aa4364" xsi:nil="true"/>
    <Document_x0020_Type xmlns="e3f341d4-5589-47c3-b851-375f46aa4364" xsi:nil="true"/>
    <Status xmlns="e3f341d4-5589-47c3-b851-375f46aa4364">No</Status>
    <TaxCatchAll xmlns="3e03955f-720b-456b-9f85-6cd5e6b3eeb6"/>
    <Status0 xmlns="e3f341d4-5589-47c3-b851-375f46aa4364" xsi:nil="true"/>
    <TaxKeywordTaxHTField xmlns="3e03955f-720b-456b-9f85-6cd5e6b3eeb6">
      <Terms xmlns="http://schemas.microsoft.com/office/infopath/2007/PartnerControls"/>
    </TaxKeywordTaxHTField>
    <Destination xmlns="e3f341d4-5589-47c3-b851-375f46aa4364" xsi:nil="true"/>
    <Orig_x0020_Name xmlns="e3f341d4-5589-47c3-b851-375f46aa4364" xsi:nil="true"/>
    <IconOverlay xmlns="http://schemas.microsoft.com/sharepoint/v4" xsi:nil="true"/>
    <SharedWithUsers xmlns="3e03955f-720b-456b-9f85-6cd5e6b3eeb6">
      <UserInfo>
        <DisplayName>Howell, Tina</DisplayName>
        <AccountId>718</AccountId>
        <AccountType/>
      </UserInfo>
      <UserInfo>
        <DisplayName>Smith, Kathleen</DisplayName>
        <AccountId>160</AccountId>
        <AccountType/>
      </UserInfo>
    </SharedWithUsers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CBCF96014EA443BB250F22F84C72B1" ma:contentTypeVersion="36" ma:contentTypeDescription="Create a new document." ma:contentTypeScope="" ma:versionID="4e87a8f22b434b1296d1a813e79f91c9">
  <xsd:schema xmlns:xsd="http://www.w3.org/2001/XMLSchema" xmlns:xs="http://www.w3.org/2001/XMLSchema" xmlns:p="http://schemas.microsoft.com/office/2006/metadata/properties" xmlns:ns1="http://schemas.microsoft.com/sharepoint/v3" xmlns:ns2="e3f341d4-5589-47c3-b851-375f46aa4364" xmlns:ns3="3e03955f-720b-456b-9f85-6cd5e6b3eeb6" xmlns:ns4="http://schemas.microsoft.com/sharepoint/v4" targetNamespace="http://schemas.microsoft.com/office/2006/metadata/properties" ma:root="true" ma:fieldsID="96f4b35749849cd9cca15684eec47631" ns1:_="" ns2:_="" ns3:_="" ns4:_="">
    <xsd:import namespace="http://schemas.microsoft.com/sharepoint/v3"/>
    <xsd:import namespace="e3f341d4-5589-47c3-b851-375f46aa4364"/>
    <xsd:import namespace="3e03955f-720b-456b-9f85-6cd5e6b3eeb6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3:SharedWithUsers" minOccurs="0"/>
                <xsd:element ref="ns3:SharedWithDetails" minOccurs="0"/>
                <xsd:element ref="ns2:Destination" minOccurs="0"/>
                <xsd:element ref="ns2:Status0" minOccurs="0"/>
                <xsd:element ref="ns2:Document_x0020_Type" minOccurs="0"/>
                <xsd:element ref="ns2:Document_x0020_Status" minOccurs="0"/>
                <xsd:element ref="ns3:LastSharedByUser" minOccurs="0"/>
                <xsd:element ref="ns3:LastSharedByTime" minOccurs="0"/>
                <xsd:element ref="ns2:Orig_x0020_Name" minOccurs="0"/>
                <xsd:element ref="ns3:TaxKeywordTaxHTField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4:IconOverlay" minOccurs="0"/>
                <xsd:element ref="ns1:_ip_UnifiedCompliancePolicyProperties" minOccurs="0"/>
                <xsd:element ref="ns1:_ip_UnifiedCompliancePolicyUIActio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f341d4-5589-47c3-b851-375f46aa4364" elementFormDefault="qualified">
    <xsd:import namespace="http://schemas.microsoft.com/office/2006/documentManagement/types"/>
    <xsd:import namespace="http://schemas.microsoft.com/office/infopath/2007/PartnerControls"/>
    <xsd:element name="Status" ma:index="8" nillable="true" ma:displayName="Want to Edit Document" ma:default="No" ma:format="Dropdown" ma:internalName="Status">
      <xsd:simpleType>
        <xsd:restriction base="dms:Choice">
          <xsd:enumeration value="Yes"/>
          <xsd:enumeration value="No"/>
        </xsd:restriction>
      </xsd:simpleType>
    </xsd:element>
    <xsd:element name="Destination" ma:index="11" nillable="true" ma:displayName="Destination" ma:internalName="Destination">
      <xsd:simpleType>
        <xsd:restriction base="dms:Text">
          <xsd:maxLength value="255"/>
        </xsd:restriction>
      </xsd:simpleType>
    </xsd:element>
    <xsd:element name="Status0" ma:index="12" nillable="true" ma:displayName="Status" ma:internalName="Status0">
      <xsd:simpleType>
        <xsd:restriction base="dms:Text">
          <xsd:maxLength value="255"/>
        </xsd:restriction>
      </xsd:simpleType>
    </xsd:element>
    <xsd:element name="Document_x0020_Type" ma:index="13" nillable="true" ma:displayName="Document Type" ma:format="Dropdown" ma:internalName="Document_x0020_Type">
      <xsd:simpleType>
        <xsd:restriction base="dms:Choice">
          <xsd:enumeration value="Primary Document"/>
          <xsd:enumeration value="Sub Document"/>
        </xsd:restriction>
      </xsd:simpleType>
    </xsd:element>
    <xsd:element name="Document_x0020_Status" ma:index="15" nillable="true" ma:displayName="Document Status" ma:internalName="Document_x0020_Status">
      <xsd:simpleType>
        <xsd:restriction base="dms:Text">
          <xsd:maxLength value="255"/>
        </xsd:restriction>
      </xsd:simpleType>
    </xsd:element>
    <xsd:element name="Orig_x0020_Name" ma:index="18" nillable="true" ma:displayName="Orig Name" ma:internalName="Orig_x0020_Name">
      <xsd:simpleType>
        <xsd:restriction base="dms:Text">
          <xsd:maxLength value="255"/>
        </xsd:restriction>
      </xsd:simpleType>
    </xsd:element>
    <xsd:element name="MediaServiceMetadata" ma:index="2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25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2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03955f-720b-456b-9f85-6cd5e6b3eeb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6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7" nillable="true" ma:displayName="Last Shared By Time" ma:description="" ma:internalName="LastSharedByTime" ma:readOnly="true">
      <xsd:simpleType>
        <xsd:restriction base="dms:DateTime"/>
      </xsd:simpleType>
    </xsd:element>
    <xsd:element name="TaxKeywordTaxHTField" ma:index="21" nillable="true" ma:taxonomy="true" ma:internalName="TaxKeywordTaxHTField" ma:taxonomyFieldName="TaxKeyword" ma:displayName="Enterprise Keywords" ma:fieldId="{23f27201-bee3-471e-b2e7-b64fd8b7ca38}" ma:taxonomyMulti="true" ma:sspId="63372911-9a4d-47dd-830e-2d0ad677ca77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0af1d947-8833-44c1-b67a-11c00f193daf}" ma:internalName="TaxCatchAll" ma:showField="CatchAllData" ma:web="3e03955f-720b-456b-9f85-6cd5e6b3ee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6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F9B30D-14AB-4273-ADAE-D232585EB8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2E0CD9-F250-47CF-897A-66633DE338BD}">
  <ds:schemaRefs>
    <ds:schemaRef ds:uri="http://purl.org/dc/terms/"/>
    <ds:schemaRef ds:uri="http://schemas.microsoft.com/sharepoint/v3"/>
    <ds:schemaRef ds:uri="http://purl.org/dc/dcmitype/"/>
    <ds:schemaRef ds:uri="e3f341d4-5589-47c3-b851-375f46aa4364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microsoft.com/sharepoint/v4"/>
    <ds:schemaRef ds:uri="http://schemas.openxmlformats.org/package/2006/metadata/core-properties"/>
    <ds:schemaRef ds:uri="3e03955f-720b-456b-9f85-6cd5e6b3eeb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903B4E7-FD98-4EE5-9270-049A0DB774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3f341d4-5589-47c3-b851-375f46aa4364"/>
    <ds:schemaRef ds:uri="3e03955f-720b-456b-9f85-6cd5e6b3eeb6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VA Max Loan Amount Calculation</vt:lpstr>
      <vt:lpstr>VA Loan Amount Calc Job Aid</vt:lpstr>
      <vt:lpstr>'VA Max Loan Amount Calculation'!Print_Area</vt:lpstr>
    </vt:vector>
  </TitlesOfParts>
  <Manager/>
  <Company>Cornerstone Mortgage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Administrator</dc:creator>
  <cp:keywords/>
  <dc:description/>
  <cp:lastModifiedBy>Hawkins, Patricia</cp:lastModifiedBy>
  <cp:revision/>
  <cp:lastPrinted>2018-09-13T16:23:23Z</cp:lastPrinted>
  <dcterms:created xsi:type="dcterms:W3CDTF">2010-01-26T20:09:53Z</dcterms:created>
  <dcterms:modified xsi:type="dcterms:W3CDTF">2018-09-13T16:24:08Z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WorkflowChangePath">
    <vt:lpwstr>56691ba0-dc68-4900-b906-636fbb1db50e,2;56691ba0-dc68-4900-b906-636fbb1db50e,3;56691ba0-dc68-4900-b906-636fbb1db50e,3;</vt:lpwstr>
  </property>
  <property fmtid="{D5CDD505-2E9C-101B-9397-08002B2CF9AE}" pid="4" name="ContentTypeId">
    <vt:lpwstr>0x01010064CBCF96014EA443BB250F22F84C72B1</vt:lpwstr>
  </property>
  <property fmtid="{D5CDD505-2E9C-101B-9397-08002B2CF9AE}" pid="5" name="Order">
    <vt:r8>829100</vt:r8>
  </property>
  <property fmtid="{D5CDD505-2E9C-101B-9397-08002B2CF9AE}" pid="6" name="xd_ProgID">
    <vt:lpwstr/>
  </property>
  <property fmtid="{D5CDD505-2E9C-101B-9397-08002B2CF9AE}" pid="7" name="TemplateUrl">
    <vt:lpwstr/>
  </property>
  <property fmtid="{D5CDD505-2E9C-101B-9397-08002B2CF9AE}" pid="8" name="_CopySource">
    <vt:lpwstr>https://houseloan1.sharepoint.com/sites/Underwriting/Upload Document/Team Resource/Gov. W.D/VA Working Documents/VA Maximum Loan Amount Calculator 2018.xlsx</vt:lpwstr>
  </property>
  <property fmtid="{D5CDD505-2E9C-101B-9397-08002B2CF9AE}" pid="9" name="URL">
    <vt:lpwstr/>
  </property>
</Properties>
</file>